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G:\_Gemensam Data\Gatustatistik\2023\"/>
    </mc:Choice>
  </mc:AlternateContent>
  <xr:revisionPtr revIDLastSave="0" documentId="13_ncr:1_{9EEC4318-214A-4F28-A161-2539AC3171F2}" xr6:coauthVersionLast="47" xr6:coauthVersionMax="47" xr10:uidLastSave="{00000000-0000-0000-0000-000000000000}"/>
  <bookViews>
    <workbookView xWindow="-120" yWindow="-120" windowWidth="29040" windowHeight="15840" xr2:uid="{00000000-000D-0000-FFFF-FFFF00000000}"/>
  </bookViews>
  <sheets>
    <sheet name="Start" sheetId="6" r:id="rId1"/>
    <sheet name="Ifyllnadsformulär" sheetId="1" r:id="rId2"/>
    <sheet name="Samtliga resultat för inmatning" sheetId="2" r:id="rId3"/>
    <sheet name="Bilaga - Nyckeltalslista" sheetId="5" r:id="rId4"/>
    <sheet name="Kommuner" sheetId="3" state="hidden" r:id="rId5"/>
    <sheet name="NVDB" sheetId="4" state="hidden" r:id="rId6"/>
    <sheet name="Föregående år" sheetId="7"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1" l="1"/>
  <c r="E12" i="1"/>
  <c r="E32" i="1"/>
  <c r="E31" i="1"/>
  <c r="B48" i="1" l="1"/>
  <c r="B47" i="1"/>
  <c r="B38" i="1"/>
  <c r="B37" i="1"/>
  <c r="B36" i="1"/>
  <c r="B35" i="1"/>
  <c r="B26" i="1"/>
  <c r="B25" i="1"/>
  <c r="B18" i="1"/>
  <c r="B17" i="1"/>
  <c r="B16" i="1"/>
  <c r="B6" i="1" l="1"/>
  <c r="C10" i="2" s="1"/>
  <c r="B7" i="1"/>
  <c r="D23" i="1"/>
  <c r="D22" i="1"/>
  <c r="C7" i="2" l="1"/>
  <c r="C14" i="2"/>
  <c r="C12" i="2"/>
  <c r="C9" i="2"/>
  <c r="C8" i="2"/>
  <c r="C11" i="2"/>
  <c r="C5" i="2" l="1"/>
  <c r="C13" i="2" l="1"/>
  <c r="C47" i="1" s="1"/>
  <c r="E47" i="1" s="1"/>
  <c r="C6" i="2"/>
  <c r="C48" i="1" s="1"/>
  <c r="E48" i="1" s="1"/>
  <c r="C4" i="2"/>
  <c r="C3" i="2"/>
  <c r="C25" i="1" s="1"/>
  <c r="E25" i="1" s="1"/>
  <c r="C26" i="1" l="1"/>
  <c r="E26" i="1" s="1"/>
  <c r="C36" i="1"/>
  <c r="E36" i="1" s="1"/>
  <c r="C38" i="1" l="1"/>
  <c r="E38" i="1" s="1"/>
  <c r="C37" i="1"/>
  <c r="E37" i="1" s="1"/>
  <c r="C17" i="1"/>
  <c r="E17" i="1" s="1"/>
  <c r="C35" i="1"/>
  <c r="E35" i="1" s="1"/>
  <c r="C18" i="1"/>
  <c r="E18" i="1" s="1"/>
  <c r="C16" i="1"/>
  <c r="E16" i="1" s="1"/>
</calcChain>
</file>

<file path=xl/sharedStrings.xml><?xml version="1.0" encoding="utf-8"?>
<sst xmlns="http://schemas.openxmlformats.org/spreadsheetml/2006/main" count="3338" uniqueCount="431">
  <si>
    <t>Ale</t>
  </si>
  <si>
    <t>Alingsås</t>
  </si>
  <si>
    <t>Alvesta</t>
  </si>
  <si>
    <t>Aneby</t>
  </si>
  <si>
    <t>Arboga</t>
  </si>
  <si>
    <t>Arjeplog</t>
  </si>
  <si>
    <t>Arvidsjaur</t>
  </si>
  <si>
    <t>Arvika</t>
  </si>
  <si>
    <t>Askersund</t>
  </si>
  <si>
    <t>Avesta</t>
  </si>
  <si>
    <t>Bengtsfors</t>
  </si>
  <si>
    <t>Berg</t>
  </si>
  <si>
    <t>Bjurholm</t>
  </si>
  <si>
    <t>Bjuv</t>
  </si>
  <si>
    <t>Boden</t>
  </si>
  <si>
    <t>Bollebygd</t>
  </si>
  <si>
    <t>Bollnäs</t>
  </si>
  <si>
    <t>Borgholm</t>
  </si>
  <si>
    <t>Borlänge</t>
  </si>
  <si>
    <t>Borås</t>
  </si>
  <si>
    <t>Botkyrka</t>
  </si>
  <si>
    <t>Boxholm</t>
  </si>
  <si>
    <t>Bromölla</t>
  </si>
  <si>
    <t>Bräcke</t>
  </si>
  <si>
    <t>Burlöv</t>
  </si>
  <si>
    <t>Båstad</t>
  </si>
  <si>
    <t>Dals-Ed</t>
  </si>
  <si>
    <t>Danderyd</t>
  </si>
  <si>
    <t>Degerfors</t>
  </si>
  <si>
    <t>Dorotea</t>
  </si>
  <si>
    <t>Eda</t>
  </si>
  <si>
    <t>Ekerö</t>
  </si>
  <si>
    <t>Eksjö</t>
  </si>
  <si>
    <t>Emmaboda</t>
  </si>
  <si>
    <t>Enköping</t>
  </si>
  <si>
    <t>Eskilstuna</t>
  </si>
  <si>
    <t>Eslöv</t>
  </si>
  <si>
    <t>Essunga</t>
  </si>
  <si>
    <t>Fagersta</t>
  </si>
  <si>
    <t>Falkenberg</t>
  </si>
  <si>
    <t>Falköping</t>
  </si>
  <si>
    <t>Falun</t>
  </si>
  <si>
    <t>Filipstad</t>
  </si>
  <si>
    <t>Finspång</t>
  </si>
  <si>
    <t>Flen</t>
  </si>
  <si>
    <t>Forshaga</t>
  </si>
  <si>
    <t>Färgelanda</t>
  </si>
  <si>
    <t>Gagnef</t>
  </si>
  <si>
    <t>Gislaved</t>
  </si>
  <si>
    <t>Gnesta</t>
  </si>
  <si>
    <t>Gnosjö</t>
  </si>
  <si>
    <t>Gotland</t>
  </si>
  <si>
    <t>Grums</t>
  </si>
  <si>
    <t>Grästorp</t>
  </si>
  <si>
    <t>Gullspång</t>
  </si>
  <si>
    <t>Gällivare</t>
  </si>
  <si>
    <t>Gävle</t>
  </si>
  <si>
    <t>Göteborg</t>
  </si>
  <si>
    <t>Götene</t>
  </si>
  <si>
    <t>Habo</t>
  </si>
  <si>
    <t>Hagfors</t>
  </si>
  <si>
    <t>Hallsberg</t>
  </si>
  <si>
    <t>Hallstahammar</t>
  </si>
  <si>
    <t>Halmstad</t>
  </si>
  <si>
    <t>Hammarö</t>
  </si>
  <si>
    <t>Haninge</t>
  </si>
  <si>
    <t>Haparanda</t>
  </si>
  <si>
    <t>Heby</t>
  </si>
  <si>
    <t>Hedemora</t>
  </si>
  <si>
    <t>Helsingborg</t>
  </si>
  <si>
    <t>Herrljunga</t>
  </si>
  <si>
    <t>Hjo</t>
  </si>
  <si>
    <t>Hofors</t>
  </si>
  <si>
    <t>Huddinge</t>
  </si>
  <si>
    <t>Hudiksvall</t>
  </si>
  <si>
    <t>Hultsfred</t>
  </si>
  <si>
    <t>Hylte</t>
  </si>
  <si>
    <t>Håbo</t>
  </si>
  <si>
    <t>Hällefors</t>
  </si>
  <si>
    <t>Härjedalen</t>
  </si>
  <si>
    <t>Härnösand</t>
  </si>
  <si>
    <t>Härryda</t>
  </si>
  <si>
    <t>Hässleholm</t>
  </si>
  <si>
    <t>Höganäs</t>
  </si>
  <si>
    <t>Högsby</t>
  </si>
  <si>
    <t>Hörby</t>
  </si>
  <si>
    <t>Höör</t>
  </si>
  <si>
    <t>Jokkmokk</t>
  </si>
  <si>
    <t>Järfälla</t>
  </si>
  <si>
    <t>Jönköping</t>
  </si>
  <si>
    <t>Kalix</t>
  </si>
  <si>
    <t>Kalmar</t>
  </si>
  <si>
    <t>Karlsborg</t>
  </si>
  <si>
    <t>Karlshamn</t>
  </si>
  <si>
    <t>Karlskoga</t>
  </si>
  <si>
    <t>Karlskrona</t>
  </si>
  <si>
    <t>Karlstad</t>
  </si>
  <si>
    <t>Katrineholm</t>
  </si>
  <si>
    <t>Kil</t>
  </si>
  <si>
    <t>Kinda</t>
  </si>
  <si>
    <t>Kiruna</t>
  </si>
  <si>
    <t>Klippan</t>
  </si>
  <si>
    <t>Knivsta</t>
  </si>
  <si>
    <t>Kramfors</t>
  </si>
  <si>
    <t>Kristianstad</t>
  </si>
  <si>
    <t>Kristinehamn</t>
  </si>
  <si>
    <t>Krokom</t>
  </si>
  <si>
    <t>Kumla</t>
  </si>
  <si>
    <t>Kungsbacka</t>
  </si>
  <si>
    <t>Kungsör</t>
  </si>
  <si>
    <t>Kungälv</t>
  </si>
  <si>
    <t>Kävlinge</t>
  </si>
  <si>
    <t>Köping</t>
  </si>
  <si>
    <t>Laholm</t>
  </si>
  <si>
    <t>Landskrona</t>
  </si>
  <si>
    <t>Laxå</t>
  </si>
  <si>
    <t>Lekeberg</t>
  </si>
  <si>
    <t>Leksand</t>
  </si>
  <si>
    <t>Lerum</t>
  </si>
  <si>
    <t>Lessebo</t>
  </si>
  <si>
    <t>Lidingö</t>
  </si>
  <si>
    <t>Lidköping</t>
  </si>
  <si>
    <t>Lilla Edet</t>
  </si>
  <si>
    <t>Lindesberg</t>
  </si>
  <si>
    <t>Linköping</t>
  </si>
  <si>
    <t>Ljungby</t>
  </si>
  <si>
    <t>Ljusdal</t>
  </si>
  <si>
    <t>Ljusnarsberg</t>
  </si>
  <si>
    <t>Lomma</t>
  </si>
  <si>
    <t>Ludvika</t>
  </si>
  <si>
    <t>Luleå</t>
  </si>
  <si>
    <t>Lund</t>
  </si>
  <si>
    <t>Lycksele</t>
  </si>
  <si>
    <t>Lysekil</t>
  </si>
  <si>
    <t>Malmö</t>
  </si>
  <si>
    <t>Malung-Sälen</t>
  </si>
  <si>
    <t>Malå</t>
  </si>
  <si>
    <t>Mariestad</t>
  </si>
  <si>
    <t>Mark</t>
  </si>
  <si>
    <t>Markaryd</t>
  </si>
  <si>
    <t>Mellerud</t>
  </si>
  <si>
    <t>Mjölby</t>
  </si>
  <si>
    <t>Mora</t>
  </si>
  <si>
    <t>Motala</t>
  </si>
  <si>
    <t>Mullsjö</t>
  </si>
  <si>
    <t>Munkedal</t>
  </si>
  <si>
    <t>Munkfors</t>
  </si>
  <si>
    <t>Mölndal</t>
  </si>
  <si>
    <t>Mönsterås</t>
  </si>
  <si>
    <t>Mörbylånga</t>
  </si>
  <si>
    <t>Nacka</t>
  </si>
  <si>
    <t>Nora</t>
  </si>
  <si>
    <t>Norberg</t>
  </si>
  <si>
    <t>Nordanstig</t>
  </si>
  <si>
    <t>Nordmaling</t>
  </si>
  <si>
    <t>Norrköping</t>
  </si>
  <si>
    <t>Norrtälje</t>
  </si>
  <si>
    <t>Norsjö</t>
  </si>
  <si>
    <t>Nybro</t>
  </si>
  <si>
    <t>Nykvarn</t>
  </si>
  <si>
    <t>Nyköping</t>
  </si>
  <si>
    <t>Nynäshamn</t>
  </si>
  <si>
    <t>Nässjö</t>
  </si>
  <si>
    <t>Ockelbo</t>
  </si>
  <si>
    <t>Olofström</t>
  </si>
  <si>
    <t>Orsa</t>
  </si>
  <si>
    <t>Orust</t>
  </si>
  <si>
    <t>Osby</t>
  </si>
  <si>
    <t>Oskarshamn</t>
  </si>
  <si>
    <t>Ovanåker</t>
  </si>
  <si>
    <t>Oxelösund</t>
  </si>
  <si>
    <t>Pajala</t>
  </si>
  <si>
    <t>Partille</t>
  </si>
  <si>
    <t>Perstorp</t>
  </si>
  <si>
    <t>Piteå</t>
  </si>
  <si>
    <t>Ragunda</t>
  </si>
  <si>
    <t>Robertsfors</t>
  </si>
  <si>
    <t>Ronneby</t>
  </si>
  <si>
    <t>Rättvik</t>
  </si>
  <si>
    <t>Sala</t>
  </si>
  <si>
    <t>Salem</t>
  </si>
  <si>
    <t>Sandviken</t>
  </si>
  <si>
    <t>Sigtuna</t>
  </si>
  <si>
    <t>Simrishamn</t>
  </si>
  <si>
    <t>Sjöbo</t>
  </si>
  <si>
    <t>Skara</t>
  </si>
  <si>
    <t>Skellefteå</t>
  </si>
  <si>
    <t>Skinnskatteberg</t>
  </si>
  <si>
    <t>Skurup</t>
  </si>
  <si>
    <t>Skövde</t>
  </si>
  <si>
    <t>Smedjebacken</t>
  </si>
  <si>
    <t>Sollefteå</t>
  </si>
  <si>
    <t>Sollentuna</t>
  </si>
  <si>
    <t>Solna</t>
  </si>
  <si>
    <t>Sorsele</t>
  </si>
  <si>
    <t>Sotenäs</t>
  </si>
  <si>
    <t>Staffanstorp</t>
  </si>
  <si>
    <t>Stenungsund</t>
  </si>
  <si>
    <t>Stockholm</t>
  </si>
  <si>
    <t>Storfors</t>
  </si>
  <si>
    <t>Storuman</t>
  </si>
  <si>
    <t>Strängnäs</t>
  </si>
  <si>
    <t>Strömstad</t>
  </si>
  <si>
    <t>Strömsund</t>
  </si>
  <si>
    <t>Sundbyberg</t>
  </si>
  <si>
    <t>Sundsvall</t>
  </si>
  <si>
    <t>Sunne</t>
  </si>
  <si>
    <t>Surahammar</t>
  </si>
  <si>
    <t>Svalöv</t>
  </si>
  <si>
    <t>Svedala</t>
  </si>
  <si>
    <t>Svenljunga</t>
  </si>
  <si>
    <t>Säffle</t>
  </si>
  <si>
    <t>Säter</t>
  </si>
  <si>
    <t>Sävsjö</t>
  </si>
  <si>
    <t>Söderhamn</t>
  </si>
  <si>
    <t>Söderköping</t>
  </si>
  <si>
    <t>Södertälje</t>
  </si>
  <si>
    <t>Sölvesborg</t>
  </si>
  <si>
    <t>Tanum</t>
  </si>
  <si>
    <t>Tibro</t>
  </si>
  <si>
    <t>Tidaholm</t>
  </si>
  <si>
    <t>Tierp</t>
  </si>
  <si>
    <t>Timrå</t>
  </si>
  <si>
    <t>Tingsryd</t>
  </si>
  <si>
    <t>Tjörn</t>
  </si>
  <si>
    <t>Tomelilla</t>
  </si>
  <si>
    <t>Torsby</t>
  </si>
  <si>
    <t>Torsås</t>
  </si>
  <si>
    <t>Tranemo</t>
  </si>
  <si>
    <t>Tranås</t>
  </si>
  <si>
    <t>Trelleborg</t>
  </si>
  <si>
    <t>Trollhättan</t>
  </si>
  <si>
    <t>Trosa</t>
  </si>
  <si>
    <t>Tyresö</t>
  </si>
  <si>
    <t>Täby</t>
  </si>
  <si>
    <t>Töreboda</t>
  </si>
  <si>
    <t>Uddevalla</t>
  </si>
  <si>
    <t>Ulricehamn</t>
  </si>
  <si>
    <t>Umeå</t>
  </si>
  <si>
    <t>Upplands Väsby</t>
  </si>
  <si>
    <t>Upplands-Bro</t>
  </si>
  <si>
    <t>Uppsala</t>
  </si>
  <si>
    <t>Uppvidinge</t>
  </si>
  <si>
    <t>Vadstena</t>
  </si>
  <si>
    <t>Vaggeryd</t>
  </si>
  <si>
    <t>Valdemarsvik</t>
  </si>
  <si>
    <t>Vallentuna</t>
  </si>
  <si>
    <t>Vansbro</t>
  </si>
  <si>
    <t>Vara</t>
  </si>
  <si>
    <t>Varberg</t>
  </si>
  <si>
    <t>Vaxholm</t>
  </si>
  <si>
    <t>Vellinge</t>
  </si>
  <si>
    <t>Vetlanda</t>
  </si>
  <si>
    <t>Vilhelmina</t>
  </si>
  <si>
    <t>Vimmerby</t>
  </si>
  <si>
    <t>Vindeln</t>
  </si>
  <si>
    <t>Vingåker</t>
  </si>
  <si>
    <t>Vårgårda</t>
  </si>
  <si>
    <t>Vänersborg</t>
  </si>
  <si>
    <t>Vännäs</t>
  </si>
  <si>
    <t>Värmdö</t>
  </si>
  <si>
    <t>Värnamo</t>
  </si>
  <si>
    <t>Västervik</t>
  </si>
  <si>
    <t>Västerås</t>
  </si>
  <si>
    <t>Växjö</t>
  </si>
  <si>
    <t>Ydre</t>
  </si>
  <si>
    <t>Ystad</t>
  </si>
  <si>
    <t>Åmål</t>
  </si>
  <si>
    <t>Ånge</t>
  </si>
  <si>
    <t>Åre</t>
  </si>
  <si>
    <t>Årjäng</t>
  </si>
  <si>
    <t>Åsele</t>
  </si>
  <si>
    <t>Åstorp</t>
  </si>
  <si>
    <t>Åtvidaberg</t>
  </si>
  <si>
    <t>Älmhult</t>
  </si>
  <si>
    <t>Älvdalen</t>
  </si>
  <si>
    <t>Älvkarleby</t>
  </si>
  <si>
    <t>Älvsbyn</t>
  </si>
  <si>
    <t>Ängelholm</t>
  </si>
  <si>
    <t>Öckerö</t>
  </si>
  <si>
    <t>Ödeshög</t>
  </si>
  <si>
    <t>Örebro</t>
  </si>
  <si>
    <t>Örkelljunga</t>
  </si>
  <si>
    <t>Örnsköldsvik</t>
  </si>
  <si>
    <t>Östersund</t>
  </si>
  <si>
    <t>Österåker</t>
  </si>
  <si>
    <t>Östhammar</t>
  </si>
  <si>
    <t>Östra Göinge</t>
  </si>
  <si>
    <t>Överkalix</t>
  </si>
  <si>
    <t>Övertorneå</t>
  </si>
  <si>
    <t>Område</t>
  </si>
  <si>
    <t>Period</t>
  </si>
  <si>
    <t>Publicerat värde</t>
  </si>
  <si>
    <t>Meter cykelväg, kommunal (NVDB)</t>
  </si>
  <si>
    <t>Kommunal Bilväg</t>
  </si>
  <si>
    <t>Kommunal Cykelväg</t>
  </si>
  <si>
    <t>U07428</t>
  </si>
  <si>
    <t>Nyckeltals ID</t>
  </si>
  <si>
    <t>Nyckeltal</t>
  </si>
  <si>
    <t>Inmatningsvärde</t>
  </si>
  <si>
    <t>Här är nyckeltalen sorterade i samma ordning som i Koladas inmatningsfunktion</t>
  </si>
  <si>
    <t>Nyckeltal och definitioner inom Gatustatistik</t>
  </si>
  <si>
    <t>Kolada id</t>
  </si>
  <si>
    <t>Namn</t>
  </si>
  <si>
    <t>Definition</t>
  </si>
  <si>
    <t>Mätning</t>
  </si>
  <si>
    <t>Värden</t>
  </si>
  <si>
    <t>Vinterväghållning</t>
  </si>
  <si>
    <t>Antal ljuspunkter (som kommunen ansvarar för)</t>
  </si>
  <si>
    <t>U07426</t>
  </si>
  <si>
    <t>Energianvändning per gatubelysning, kWh/ljuspunkt</t>
  </si>
  <si>
    <t>Östra göinge</t>
  </si>
  <si>
    <t>U07497</t>
  </si>
  <si>
    <t>U07498</t>
  </si>
  <si>
    <t>U07427</t>
  </si>
  <si>
    <t>Beläggningsunderhåll</t>
  </si>
  <si>
    <t>U07456</t>
  </si>
  <si>
    <t>U07457</t>
  </si>
  <si>
    <t>U07425</t>
  </si>
  <si>
    <t>Driftkostnad gatubelysning, kr/ljuspunkt</t>
  </si>
  <si>
    <t>… varav driftkostnad kommunala cykelvägar (kr)</t>
  </si>
  <si>
    <t>U07499</t>
  </si>
  <si>
    <t>U07500</t>
  </si>
  <si>
    <t>U07458</t>
  </si>
  <si>
    <t>Välj kommun:</t>
  </si>
  <si>
    <t>Kommunal cykelväg som snöröjs och halkbekämpas, andel (%)</t>
  </si>
  <si>
    <t>Beläggningsunderhåll, andel av kommunala cykelvägar, andel kvm (%)</t>
  </si>
  <si>
    <t>Total driftkostnad gatubelysning (kr)</t>
  </si>
  <si>
    <t xml:space="preserve">Antal meter cykelväg som snöröjs och halkbekämpas 
</t>
  </si>
  <si>
    <t xml:space="preserve">Ifyllnadsformulär: </t>
  </si>
  <si>
    <t>Gå till:</t>
  </si>
  <si>
    <t>Gatustatistik: Ifyllnad av data</t>
  </si>
  <si>
    <t>Samtliga resultat för inmatning</t>
  </si>
  <si>
    <t>Bilaga: Nyckeltalslista</t>
  </si>
  <si>
    <t>Volym</t>
  </si>
  <si>
    <t>Kostnad</t>
  </si>
  <si>
    <t>Energianvändning per gatubelysning, kWh/ljuspunkt (U07426)</t>
  </si>
  <si>
    <t>Driftkostnad gatubelysning, kr/ljuspunkt (U07425)</t>
  </si>
  <si>
    <t>Driftkostnader (vägar)</t>
  </si>
  <si>
    <t>Resultat för inmatning i Koladas inmatningsfunktion:</t>
  </si>
  <si>
    <t>Beläggningsunderhåll, andel av kommunala bilvägar, andel (%) (U07456)</t>
  </si>
  <si>
    <t>Beläggningsunderhåll, andel av kommunala cykelvägar, andel (%) (U07457)</t>
  </si>
  <si>
    <t>Andel (kvm) väg</t>
  </si>
  <si>
    <t>Kommunal cykelväg som snöröjs och halkbekämpas, andel (%) (U07458)</t>
  </si>
  <si>
    <t>Driftskostnad kommunala bil- och cykelvägar, kr/meter (U07427)</t>
  </si>
  <si>
    <t>Driftskostnad kommunala bilvägar, kr/meter (U07497)</t>
  </si>
  <si>
    <t>Driftskostnad kommunala cykelvägar, kr/meter (U07498)</t>
  </si>
  <si>
    <t>Meter bilväg, kommunal (NVDB)</t>
  </si>
  <si>
    <t>Detta är ett utvecklingsnyckeltal, se frågor och svar på kolada.se för mer information. Andelen av den totala ytan (kvm) belagda kommunala gator och bilvägar som fått ny beläggning under året. Antal kvm avjämning, toppbeläggning (oavsett kilo) utfört under året för bilvägar. Källa: Gatustatistik</t>
  </si>
  <si>
    <t>Beläggningsunderhåll av kommunala bilvägar, andel kvm (%)</t>
  </si>
  <si>
    <t>Beläggningsunderhåll av kommunala cykelvägar, andel kvm (%)</t>
  </si>
  <si>
    <t>Detta är ett utvecklingsnyckeltal, se frågor och svar på kolada.se för mer information. Andelen av den totala ytan (kvm) belagda kommunala cykelvägar som fått ny beläggning under året. Antal kvm avjämning, toppbeläggning (oavsett kilo) utfört under året för cykelvägar. Källa: Gatustatistik</t>
  </si>
  <si>
    <t>Detta är ett utvecklingsnyckeltal, se frågor och svar på kolada.se för mer information. Kommunal cykelväg som snöröjs och halkbekämpas som andel av den kommunala cykelvägen. Källa: Gatustatistik</t>
  </si>
  <si>
    <t>Total energianvändning gatubelysning, kWh</t>
  </si>
  <si>
    <t>Antal kWh som använts per gatubelysning som kommunen ansvarar för längs kommunalt, enskilt och statligt vägnät. Mätt eller beräknad energianvändning. En stolpe kan ha flera ljuspunkter. Källa: Gatustatistik</t>
  </si>
  <si>
    <t>…varav driftkostnad kommunala bilvägar (kr)</t>
  </si>
  <si>
    <t>Beläggningsunderhåll kommunala bilvägar, andel kvm (%)</t>
  </si>
  <si>
    <t>Värde föregående år</t>
  </si>
  <si>
    <t>Uppgift saknas</t>
  </si>
  <si>
    <t>Total driftkostnad kommunala bil- och cykelvägar (kr)</t>
  </si>
  <si>
    <t>Bakgrund och syfte</t>
  </si>
  <si>
    <t xml:space="preserve">Tidigare samlades information om kommunernas väghållning genom SKRs egna webbaserade nyckeltalsverktyg Gatustatistik. 
SKR har i samarbete med RKA beslutat om att insamlingen hädanefter ska ske via Kolada.
</t>
  </si>
  <si>
    <t xml:space="preserve">Syftet med undersökningen är att ge landets kommuner möjlighet att ta fram underlag för verksamhetsplanering, jämföra sin verksamhet med andras samt att följa utvecklingen över tid, kunna identifiera målområden och förbättringsåtgärder och förmedla informationen om verksamheten till personal, ledning och politiker. </t>
  </si>
  <si>
    <t>Den insamlade informationen kommer även att ge SKR möjligheter att ta fram nationell statistik.</t>
  </si>
  <si>
    <t>Nyckeltalen som räknas fram utifrån inmatade uppgifter beskriver väghållningskostnaderna gällande kommunens gator, vägar och cykelvägar.</t>
  </si>
  <si>
    <t>Nyckeltalen</t>
  </si>
  <si>
    <t>Avgränsningar</t>
  </si>
  <si>
    <r>
      <t xml:space="preserve">Gångvägar ska </t>
    </r>
    <r>
      <rPr>
        <u/>
        <sz val="11"/>
        <color rgb="FF000000"/>
        <rFont val="Calibri"/>
        <family val="2"/>
        <scheme val="minor"/>
      </rPr>
      <t>inte</t>
    </r>
    <r>
      <rPr>
        <sz val="11"/>
        <color rgb="FF000000"/>
        <rFont val="Calibri"/>
        <family val="2"/>
        <scheme val="minor"/>
      </rPr>
      <t xml:space="preserve"> inkluderas, utan endast uppgifter som avser bil- och cykelvägar efterfrågas i denna undersökning. Eftersom det inte är obligatoriskt att redovisa gångvägar i NVDB gör kommunerna på olika sätt. För att få jämförbar statistik har vi därför valt att tillsvidare exkludera gångvägar.</t>
    </r>
  </si>
  <si>
    <t xml:space="preserve">Fyll sedan i dina värden i de gula cellerna. Ifyllnadsformuläret hjälper dig att räkna ut de efterfrågade nyckeltalen som du sedan manuellt överför till Koladas inmatningsfunktion (se lathund på fliken "Samtliga resultat för inmatning").  </t>
  </si>
  <si>
    <t>Obs! Spara ifyllnadsformuläret lokalt på din dator, du kan ej spara det på Kolada.</t>
  </si>
  <si>
    <t>Total driftkostnad</t>
  </si>
  <si>
    <r>
      <rPr>
        <u/>
        <sz val="11"/>
        <color theme="1"/>
        <rFont val="Calibri"/>
        <family val="2"/>
        <scheme val="minor"/>
      </rPr>
      <t>Total energianvändning gatubelysning, kWh</t>
    </r>
    <r>
      <rPr>
        <sz val="11"/>
        <color theme="1"/>
        <rFont val="Calibri"/>
        <family val="2"/>
        <scheme val="minor"/>
      </rPr>
      <t xml:space="preserve"> - Totalt antal kWh som använts för gatubelysning som kommunen ansvarar för längs kommunalt, enskilt och statligt vägnät. Mätt eller beräknad.</t>
    </r>
  </si>
  <si>
    <t>Frågor och funderingar? Kontakta RKA via:</t>
  </si>
  <si>
    <t xml:space="preserve">Epost: </t>
  </si>
  <si>
    <t>inmatning@kolada.se</t>
  </si>
  <si>
    <r>
      <t>Tfn:</t>
    </r>
    <r>
      <rPr>
        <sz val="11"/>
        <color rgb="FF000000"/>
        <rFont val="Calibri"/>
        <family val="2"/>
        <scheme val="minor"/>
      </rPr>
      <t xml:space="preserve"> </t>
    </r>
  </si>
  <si>
    <t>Anders Hemmendorff</t>
  </si>
  <si>
    <t>08 - 452 71 18</t>
  </si>
  <si>
    <t>Clas Älgenäs</t>
  </si>
  <si>
    <t>08 - 452 72 40</t>
  </si>
  <si>
    <t>Så här gör du för att publicera era nyckeltalsvärden på www.kolada.se</t>
  </si>
  <si>
    <t>En mer detaljerad lathund bifogas i vårt mailutskick.</t>
  </si>
  <si>
    <r>
      <t xml:space="preserve">1. Gå direkt till inmatningsfunktionen via </t>
    </r>
    <r>
      <rPr>
        <sz val="10"/>
        <color theme="1"/>
        <rFont val="Calibri"/>
        <family val="2"/>
        <scheme val="minor"/>
      </rPr>
      <t>https://kolada.se/verktyg/publicera-nt/</t>
    </r>
    <r>
      <rPr>
        <sz val="11"/>
        <color rgb="FF000000"/>
        <rFont val="Calibri"/>
        <family val="2"/>
        <scheme val="minor"/>
      </rPr>
      <t xml:space="preserve"> eller logga in via kolada.se - Publicera nyckeltal (följ stegen i lathunden). </t>
    </r>
  </si>
  <si>
    <r>
      <t xml:space="preserve">2. På inloggningssidan, använd ditt användarnamn (mejladress) så skickas en länk ut till densamma. Länken används för att logga in på inmatningssidan. Saknar du inloggning, kontakta oss på </t>
    </r>
    <r>
      <rPr>
        <i/>
        <u/>
        <sz val="11"/>
        <color rgb="FF000000"/>
        <rFont val="Calibri"/>
        <family val="2"/>
        <scheme val="minor"/>
      </rPr>
      <t xml:space="preserve">inmatning@kolada.se </t>
    </r>
    <r>
      <rPr>
        <sz val="11"/>
        <color theme="1"/>
        <rFont val="Calibri"/>
        <family val="2"/>
        <scheme val="minor"/>
      </rPr>
      <t>för att få behörighet till inmatningsfunktionen.</t>
    </r>
  </si>
  <si>
    <t>OBS. För att kunna erbjuda inmatningstjänsten behöver personuppgifter i form av din e-postadress lagras. Uppgifterna används enbart i syfte att kunna erbjuda tjänsten och kommer inte att delas med tredje part.</t>
  </si>
  <si>
    <r>
      <t xml:space="preserve">Genom att mejla </t>
    </r>
    <r>
      <rPr>
        <i/>
        <u/>
        <sz val="11"/>
        <color rgb="FF004374"/>
        <rFont val="Calibri"/>
        <family val="2"/>
        <scheme val="minor"/>
      </rPr>
      <t>inmatning@kolada.se</t>
    </r>
    <r>
      <rPr>
        <i/>
        <sz val="11"/>
        <color rgb="FF004374"/>
        <rFont val="Calibri"/>
        <family val="2"/>
        <scheme val="minor"/>
      </rPr>
      <t xml:space="preserve"> </t>
    </r>
    <r>
      <rPr>
        <i/>
        <sz val="11"/>
        <color rgb="FFB9141E"/>
        <rFont val="Calibri"/>
        <family val="2"/>
        <scheme val="minor"/>
      </rPr>
      <t>och be om behörighet godkänner man automatiskt detta.</t>
    </r>
  </si>
  <si>
    <t>3. Välj det formulär som du vill publicera nyckeltalsvärden för genom att klicka på formulärets namn. Nyckeltalen visas nu längst ned på sidan.</t>
  </si>
  <si>
    <t xml:space="preserve">4. Fyll i uppgifterna för respektive nyckeltal under "Nytt värde" för det år uppgiften avser. </t>
  </si>
  <si>
    <t>5. Klicka först på Spara-knappen uppe till höger om inmatningstabellen för att spara uppgifterna internt på din inloggning. Klicka sedan på "Publicera data" uppe till vänster om tabellen för att publicera uppgifterna i Kolada. Börja om på steg 3 eller 4 för att publicera värden för ett annat år eller formulär.</t>
  </si>
  <si>
    <t>Obs! Om du behöver ändra ett publicerat värde gör du det genom att ange det nya värdet under "Nytt värde" och sedan "Spara" följt av "Publicera data". För att helt ta bort ett publicerat värde raderar du siffran under "Nytt värde" och klickar på "Spara" följt av "Publicera".</t>
  </si>
  <si>
    <t>Publicerad data hittar du direkt i Kolada – via Fri sökning eller Jämföraren (Gatustatistik).</t>
  </si>
  <si>
    <t xml:space="preserve">Tfn: </t>
  </si>
  <si>
    <t>Madeleine Windrot</t>
  </si>
  <si>
    <t>08 - 452 72 54</t>
  </si>
  <si>
    <t>Obs. alla längder avser endast kommunala vägar</t>
  </si>
  <si>
    <t>Andelen av den totala ytan (kvm) belagda kommunala och bilvägar och cykelvägar som fått ny beläggning under året. Antal kvm avjämning och toppbeläggning (oavsett kilo) utfört under året för bilvägar och cykelvägar.</t>
  </si>
  <si>
    <t>Driftkostnad vinterväghållning</t>
  </si>
  <si>
    <t>Driftkostnad vinterväghållning kommunala bil- och cykelvägar, kr/meter (U07428)</t>
  </si>
  <si>
    <t>Driftkostnad vinterväghållning kommunala bilvägar, kr/meter (U07499)</t>
  </si>
  <si>
    <t>Driftkostnad vinterväghållning kommunala cykelvägar, kr/meter (U07500)</t>
  </si>
  <si>
    <t>Total driftkostnad vinterväghållning, kommunala bil- och cykelvägar (kr)</t>
  </si>
  <si>
    <t>…varav driftkostnad vinterväghållning kommunala bilvägar (kr)</t>
  </si>
  <si>
    <t>...varav driftkostnad vinterväghållning kommunala cykelvägar (kr)</t>
  </si>
  <si>
    <t>Gatubelysning</t>
  </si>
  <si>
    <t>Driftkostnad vinterväghållning kommunala bil- och cykelvägar, kr/meter</t>
  </si>
  <si>
    <t>Driftkostnad vinterväghållning kommunala bilvägar, kr/meter</t>
  </si>
  <si>
    <t>Driftkostnad vinterväghållning kommunala cykelvägar, kr/meter</t>
  </si>
  <si>
    <t>Den del av verksamhetens totala driftkostnad för kommunala bil- och cykelvägar som hänförs till kommunala gator och vägar. Summan av driftkostnaderna för vinterväghållning, gatubelysning, akuta beläggningsåtgärder, barmarksrenhållning, gatugrönytor, trafikanordningar, trafiksignaler, konstbyggnader, dagvattenavledning, och övriga driftkostnader. Exklusive enskilda vägar, kapitalkostnader och kostnad för all beläggningsunderhåll som inte är akuta åtgärder (typ potthål/snabelbil). Dividerat med meter kommunal bilväg. Källa: Gatustatistik och NVDB</t>
  </si>
  <si>
    <t>Den del av verksamhetens totala driftkostnad för kommunala bil- och cykelvägar som hänförs till kommunala cykelvägar. Summan av driftkostnaderna för vinterväghållning, gatubelysning, akuta beläggningsåtgärder, barmarksrenhållning, gatugrönytor, trafikanordningar, trafiksignaler, konstbyggnader, dagvattenavledning, och övriga driftkostnader. Exklusive kapitalkostnader och kostnad för all beläggningsunderhåll som inte är akuta åtgärder (typ potthål/snabelbil). Källa: Gatustatistik och NVDB</t>
  </si>
  <si>
    <t>Driftkostnad kommunala bil- och cykelvägar, kr/meter</t>
  </si>
  <si>
    <t>Driftkostnad kommunala bilvägar, kr/meter</t>
  </si>
  <si>
    <t>Driftkostnad kommunala cykelvägar, kr/meter</t>
  </si>
  <si>
    <t>Driftkostnad gatubelysning per ljuspunkt som kommunen ansvarar för längs kommunalt, enskilt och statligt vägnät. Summan av nät och energikostnader samt övriga driftkostnader (exv. planeringtillsyn, reparationer mm) för gatubelysning. För belysning på statligt vägnät räknas nettokostnaden om man erhåller bidrag från Trafikverket. En stolpe kan ha flera ljuspunkter. Källa: Egen undersökning i kommunen och NVBD</t>
  </si>
  <si>
    <t>Verksamhetens totala driftkostnad för kommunala bil- och cykelvägar. Summan av driftkostnaderna för vinterväghållning, gatubelysning, akuta beläggningsåtgärder, barmarksrenhållning, gatugrönytor, trafikanordningar, trafiksignaler, konstbyggnader, dagvattenavledning, och övriga driftkostnader. Exklusive enskilda vägar, kapitalkostnader och kostnad för all beläggningsunderhåll som inte är akuta åtgärder (tex. potthål/snabelbil). Dividerat med meter kommunal bil- och cykelväg. Källa: Gatustatistik och NVDB</t>
  </si>
  <si>
    <t>Kommunens totala driftkostnad för vinterväghållning av kommunala bil- och cykelvägar. Summan av driftkostnaderna för snöröjning, halkbekämpning, sandupptagning, beredskap, markuppvärmning samt övriga driftkostnader vinterväghållning. Dividerat med meter kommunal bil- och cykelväg. Källa: Gatustatistik och NVDB</t>
  </si>
  <si>
    <t>Kommunens driftkostnad för vinterväghållning av kommunala cykelvägar. Summan av driftkostnaderna för snöröjning, halkbekämpning, sandupptagning, beredskap, markuppvärmning samt övriga driftkostnader vinterväghållning. Dividerat med meter kommunal cykelväg. Källa: Gatustatistik och NVDB</t>
  </si>
  <si>
    <t>Kommunens driftkostnad för vinterväghållning av kommunala gator och bilvägar. Summan av driftkostnaderna för snöröjning, halkbekämpning, sandupptagning, beredskap, markuppvärmning samt övriga driftkostnader vinterväghållning. Dividerat med meter kommunal bilväg. Källa: Gatustatistik och NVDB</t>
  </si>
  <si>
    <r>
      <t xml:space="preserve">Summan av driftkostnaderna för vinterväghållning såsom, snöröjning, halkbekämpning, sandupptagning, beredskap, markuppvärmning samt andra kostnader vinterväghållning (exv. snöbortforsling, isrivning, handskottning, vädertjänst, gps). Exklusive kapitalkostnader.
Det som ska redovisas är kostnader för entreprenader, material, egen personal, fordon, maskiner, andra kostnader som behövs för vinterväghållning </t>
    </r>
    <r>
      <rPr>
        <sz val="11"/>
        <rFont val="Calibri"/>
        <family val="2"/>
        <scheme val="minor"/>
      </rPr>
      <t>samt overheadkostnader som redovisas på verksamhetsnivå.</t>
    </r>
  </si>
  <si>
    <r>
      <rPr>
        <u/>
        <sz val="11"/>
        <rFont val="Calibri"/>
        <family val="2"/>
        <scheme val="minor"/>
      </rPr>
      <t>Total driftkostnad gatubelysning</t>
    </r>
    <r>
      <rPr>
        <sz val="11"/>
        <rFont val="Calibri"/>
        <family val="2"/>
        <scheme val="minor"/>
      </rPr>
      <t xml:space="preserve"> - Total driftkostnad gatubelysning för ljuspunkter som kommunen ansvarar för längs kommunalt, enskilt och statligt vägnät. Summan av nät och energikostnader, overheadkostnader som redovisas på verksamhetsnivå, kostnad för egen personal samt samtliga övriga driftkostnader (exv. planering, tillsyn, reparationer mm) för gatubelysning. Exklusive kapitalkostnader. För belysning på statligt vägnät räknas nettokostnaden om man erhåller bidrag från Trafikverket.</t>
    </r>
  </si>
  <si>
    <t>Summan av kostnaderna för driften av kommunala bil- och cykelvägar gällande vinterväghållning, akuta beläggningsåtgärder (t.ex. potthål/snabelbil), barmarksrenhållning, gatugrönytor, trafikanordningar, trafiksignaler, konstbyggnader, dagvattenavledning, övriga driftskostnader samt all gatubelysning kommunen ansvarar för. Det som ska redovisas är kostnader för entreprenader, material, egen personal, fordon, maskiner och andra kostnader som behövs för driftuppdraget (t.ex. skyddsutrustning, gps) samt overheadkostnader som redovisas på verksamhetsnivå. Exklusive kostnader för enskilda vägar, kapitalkostnader och kostnad för allt beläggningsunderhåll som inte är akuta åtgärder samt overheadkostnader som fördelas på förvaltnings- eller kommunnivå. 
Angående enskilda vägar
En del kommuner sköter vägar inom detaljplaner med enskilt huvudmannaskap och det finns inte någon annan ambition i kommunen än att ansvara för skötseln av dessa vägar.  Då kan denna typ av vägar räknas med i redovisningen av total driftkostnad, men kolla så att dessa vägar finns med i väglängden från NVDB.
Beroende på vilka enskilda vägar som driftas och väglängd så finns stora skillnader i de enskilda vägarnas andel av kommunens totala driftansvar (från 0 % till 90 %). Motivet att inte ha med enskilda vägar i totala driftkostnaden är att skapa en bättre jämförelsemöjlighet av driftkostnader.</t>
  </si>
  <si>
    <t>U07501</t>
  </si>
  <si>
    <t>Driftkostnad exkl. vinterväghållning kommunala bil- och cykelvägar, kr/meter</t>
  </si>
  <si>
    <t>-</t>
  </si>
  <si>
    <t>Gatustatistik 2023</t>
  </si>
  <si>
    <t>Nejdet Eken</t>
  </si>
  <si>
    <t>08 - 452 75 42</t>
  </si>
  <si>
    <t>Uppgifter om längder för kommunal gator, vägar och cykelvägar hämtas (automatiskt) från NVDB (Trafikverket).
Uppgifterna avser endast kommunala vägar och gator. Enskilda-, privata- , statliga-,  samt annan typ av väg som inte är kommunal ska alltså exkluderas.</t>
  </si>
  <si>
    <t>Detta är värden som du ska mata in i Kolada, de hämtas automatiskt från fliken "Ifyllnadsformulär" i detta dokument.</t>
  </si>
  <si>
    <t xml:space="preserve">Börja med att välja din kommun i rullistan nedan (i cell B5). Meter bilväg och cykelväg som ni rapporterat in till NVDB (trafikverket) den 31/12 2023 kommer då automatiskt upp. </t>
  </si>
  <si>
    <t>Verksamhetens Driftkostnad kommunala bil- och cykelvägar, kr/meter minskat med verksamhetens kostnad för Vinterväghållning kommunala bil- och cykelvägar, kr/meter. Källa: Gatustatistik och NVDB</t>
  </si>
  <si>
    <r>
      <t xml:space="preserve">För publicering i Koladas inmatningsfunktion </t>
    </r>
    <r>
      <rPr>
        <b/>
        <sz val="10"/>
        <rFont val="Arial"/>
        <family val="2"/>
      </rPr>
      <t xml:space="preserve">(primär publiceringsperiod är t.o.m. </t>
    </r>
    <r>
      <rPr>
        <b/>
        <sz val="10"/>
        <color rgb="FFFF0000"/>
        <rFont val="Arial"/>
        <family val="2"/>
      </rPr>
      <t>30/4</t>
    </r>
    <r>
      <rPr>
        <b/>
        <sz val="10"/>
        <rFont val="Arial"/>
        <family val="2"/>
      </rPr>
      <t xml:space="preserve">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</si>
</sst>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r_-;\-* #,##0.00\ _k_r_-;_-* &quot;-&quot;??\ _k_r_-;_-@_-"/>
    <numFmt numFmtId="165" formatCode="_-* #,##0.0\ _k_r_-;\-* #,##0.0\ _k_r_-;_-* &quot;-&quot;??\ _k_r_-;_-@_-"/>
    <numFmt numFmtId="166" formatCode="_-* #,##0\ _k_r_-;\-* #,##0\ _k_r_-;_-* &quot;-&quot;??\ _k_r_-;_-@_-"/>
  </numFmts>
  <fonts count="33" x14ac:knownFonts="1">
    <font>
      <sz val="11"/>
      <color theme="1"/>
      <name val="Calibri"/>
      <family val="2"/>
      <scheme val="minor"/>
    </font>
    <font>
      <b/>
      <sz val="20"/>
      <color theme="1"/>
      <name val="Calibri"/>
      <family val="2"/>
      <scheme val="minor"/>
    </font>
    <font>
      <b/>
      <sz val="14"/>
      <color theme="1"/>
      <name val="Calibri"/>
      <family val="2"/>
      <scheme val="minor"/>
    </font>
    <font>
      <i/>
      <sz val="11"/>
      <color theme="1"/>
      <name val="Calibri"/>
      <family val="2"/>
      <scheme val="minor"/>
    </font>
    <font>
      <b/>
      <sz val="11"/>
      <color theme="1"/>
      <name val="Calibri"/>
      <family val="2"/>
      <scheme val="minor"/>
    </font>
    <font>
      <b/>
      <sz val="20"/>
      <color theme="1"/>
      <name val="Arial"/>
      <family val="2"/>
      <scheme val="major"/>
    </font>
    <font>
      <b/>
      <sz val="12"/>
      <color theme="1"/>
      <name val="Arial"/>
      <family val="2"/>
      <scheme val="major"/>
    </font>
    <font>
      <i/>
      <sz val="10"/>
      <color rgb="FFFF0000"/>
      <name val="Calibri"/>
      <family val="2"/>
      <scheme val="minor"/>
    </font>
    <font>
      <sz val="16"/>
      <name val="Verdana"/>
      <family val="2"/>
    </font>
    <font>
      <b/>
      <sz val="16"/>
      <name val="Verdana"/>
      <family val="2"/>
    </font>
    <font>
      <b/>
      <sz val="10"/>
      <name val="Arial"/>
      <family val="2"/>
    </font>
    <font>
      <b/>
      <sz val="12"/>
      <name val="Arial"/>
      <family val="2"/>
    </font>
    <font>
      <u/>
      <sz val="10"/>
      <color indexed="12"/>
      <name val="Arial"/>
      <family val="2"/>
    </font>
    <font>
      <sz val="11"/>
      <color theme="1"/>
      <name val="Calibri"/>
      <family val="2"/>
      <scheme val="minor"/>
    </font>
    <font>
      <i/>
      <sz val="11"/>
      <color rgb="FFFF0000"/>
      <name val="Calibri"/>
      <family val="2"/>
      <scheme val="minor"/>
    </font>
    <font>
      <b/>
      <sz val="10"/>
      <color rgb="FFFF0000"/>
      <name val="Arial"/>
      <family val="2"/>
    </font>
    <font>
      <sz val="11"/>
      <color rgb="FFFF0000"/>
      <name val="Calibri"/>
      <family val="2"/>
      <scheme val="minor"/>
    </font>
    <font>
      <b/>
      <sz val="11"/>
      <color rgb="FF000000"/>
      <name val="Calibri"/>
      <family val="2"/>
      <scheme val="minor"/>
    </font>
    <font>
      <sz val="11"/>
      <color rgb="FF000000"/>
      <name val="Calibri"/>
      <family val="2"/>
      <scheme val="minor"/>
    </font>
    <font>
      <u/>
      <sz val="11"/>
      <color theme="1"/>
      <name val="Calibri"/>
      <family val="2"/>
      <scheme val="minor"/>
    </font>
    <font>
      <u/>
      <sz val="11"/>
      <color rgb="FF000000"/>
      <name val="Calibri"/>
      <family val="2"/>
      <scheme val="minor"/>
    </font>
    <font>
      <u/>
      <sz val="10"/>
      <color rgb="FFFF0000"/>
      <name val="Arial"/>
      <family val="2"/>
    </font>
    <font>
      <b/>
      <sz val="10"/>
      <color rgb="FF000000"/>
      <name val="Arial"/>
      <family val="2"/>
    </font>
    <font>
      <b/>
      <sz val="14"/>
      <color rgb="FF000000"/>
      <name val="Calibri"/>
      <family val="2"/>
      <scheme val="minor"/>
    </font>
    <font>
      <sz val="10"/>
      <color theme="1"/>
      <name val="Calibri"/>
      <family val="2"/>
      <scheme val="minor"/>
    </font>
    <font>
      <i/>
      <u/>
      <sz val="11"/>
      <color rgb="FF000000"/>
      <name val="Calibri"/>
      <family val="2"/>
      <scheme val="minor"/>
    </font>
    <font>
      <i/>
      <sz val="11"/>
      <color rgb="FFB9141E"/>
      <name val="Calibri"/>
      <family val="2"/>
      <scheme val="minor"/>
    </font>
    <font>
      <i/>
      <u/>
      <sz val="11"/>
      <color rgb="FF004374"/>
      <name val="Calibri"/>
      <family val="2"/>
      <scheme val="minor"/>
    </font>
    <font>
      <i/>
      <sz val="11"/>
      <color rgb="FF004374"/>
      <name val="Calibri"/>
      <family val="2"/>
      <scheme val="minor"/>
    </font>
    <font>
      <b/>
      <sz val="11"/>
      <color rgb="FF000000"/>
      <name val="Arial"/>
      <family val="2"/>
    </font>
    <font>
      <u/>
      <sz val="10"/>
      <color rgb="FF000096"/>
      <name val="Arial"/>
      <family val="2"/>
    </font>
    <font>
      <sz val="11"/>
      <name val="Calibri"/>
      <family val="2"/>
      <scheme val="minor"/>
    </font>
    <font>
      <u/>
      <sz val="11"/>
      <name val="Calibri"/>
      <family val="2"/>
      <scheme val="minor"/>
    </font>
  </fonts>
  <fills count="17">
    <fill>
      <patternFill patternType="none"/>
    </fill>
    <fill>
      <patternFill patternType="gray125"/>
    </fill>
    <fill>
      <patternFill patternType="solid">
        <fgColor theme="4" tint="0.74999237037263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00FF00"/>
        <bgColor indexed="64"/>
      </patternFill>
    </fill>
    <fill>
      <patternFill patternType="solid">
        <fgColor rgb="FFFFFFCC"/>
        <bgColor indexed="64"/>
      </patternFill>
    </fill>
    <fill>
      <patternFill patternType="solid">
        <fgColor theme="0" tint="-0.249977111117893"/>
        <bgColor indexed="64"/>
      </patternFill>
    </fill>
    <fill>
      <patternFill patternType="solid">
        <fgColor indexed="9"/>
        <bgColor indexed="64"/>
      </patternFill>
    </fill>
    <fill>
      <patternFill patternType="solid">
        <fgColor theme="9" tint="0.59999389629810485"/>
        <bgColor indexed="64"/>
      </patternFill>
    </fill>
    <fill>
      <patternFill patternType="solid">
        <fgColor rgb="FFFCE0E2"/>
        <bgColor indexed="64"/>
      </patternFill>
    </fill>
    <fill>
      <patternFill patternType="solid">
        <fgColor rgb="FFCCECFF"/>
        <bgColor indexed="64"/>
      </patternFill>
    </fill>
    <fill>
      <patternFill patternType="solid">
        <fgColor rgb="FFD2FFC9"/>
        <bgColor indexed="64"/>
      </patternFill>
    </fill>
    <fill>
      <patternFill patternType="solid">
        <fgColor rgb="FFFFCDC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2" fillId="0" borderId="0" applyNumberFormat="0" applyFill="0" applyBorder="0" applyAlignment="0" applyProtection="0">
      <alignment vertical="top"/>
      <protection locked="0"/>
    </xf>
    <xf numFmtId="164" fontId="13" fillId="0" borderId="0" applyFont="0" applyFill="0" applyBorder="0" applyAlignment="0" applyProtection="0"/>
  </cellStyleXfs>
  <cellXfs count="95">
    <xf numFmtId="0" fontId="0" fillId="0" borderId="0" xfId="0"/>
    <xf numFmtId="0" fontId="0" fillId="2" borderId="0" xfId="0" applyFill="1"/>
    <xf numFmtId="0" fontId="0" fillId="3" borderId="0" xfId="0" applyFill="1"/>
    <xf numFmtId="0" fontId="0" fillId="4" borderId="0" xfId="0" applyFill="1"/>
    <xf numFmtId="0" fontId="2" fillId="5" borderId="1" xfId="0" applyFont="1" applyFill="1" applyBorder="1" applyAlignment="1">
      <alignment vertical="center"/>
    </xf>
    <xf numFmtId="0" fontId="0" fillId="4" borderId="0" xfId="0" applyFill="1" applyAlignment="1">
      <alignment vertical="center"/>
    </xf>
    <xf numFmtId="0" fontId="3" fillId="5" borderId="1" xfId="0" applyFont="1" applyFill="1" applyBorder="1"/>
    <xf numFmtId="0" fontId="0" fillId="5" borderId="1" xfId="0" applyFill="1" applyBorder="1"/>
    <xf numFmtId="0" fontId="0" fillId="6" borderId="0" xfId="0" applyFill="1"/>
    <xf numFmtId="0" fontId="4" fillId="7" borderId="1" xfId="0" applyFont="1" applyFill="1" applyBorder="1"/>
    <xf numFmtId="0" fontId="5" fillId="6" borderId="0" xfId="0" applyFont="1" applyFill="1" applyAlignment="1">
      <alignment vertical="center"/>
    </xf>
    <xf numFmtId="0" fontId="6" fillId="6" borderId="0" xfId="0" applyFont="1" applyFill="1"/>
    <xf numFmtId="0" fontId="0" fillId="6" borderId="0" xfId="0" applyFill="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vertical="top" wrapText="1"/>
    </xf>
    <xf numFmtId="0" fontId="0" fillId="7" borderId="0" xfId="0" applyFill="1"/>
    <xf numFmtId="0" fontId="0" fillId="6" borderId="0" xfId="0" applyFill="1" applyAlignment="1">
      <alignment wrapText="1"/>
    </xf>
    <xf numFmtId="165" fontId="0" fillId="8" borderId="1" xfId="2" applyNumberFormat="1" applyFont="1" applyFill="1" applyBorder="1" applyAlignment="1">
      <alignment vertical="center"/>
    </xf>
    <xf numFmtId="0" fontId="7" fillId="4" borderId="0" xfId="0" applyFont="1" applyFill="1"/>
    <xf numFmtId="0" fontId="14" fillId="4" borderId="0" xfId="0" applyFont="1" applyFill="1" applyAlignment="1">
      <alignment horizontal="left"/>
    </xf>
    <xf numFmtId="0" fontId="4" fillId="10" borderId="3" xfId="0" applyFont="1" applyFill="1" applyBorder="1" applyAlignment="1">
      <alignment horizontal="center"/>
    </xf>
    <xf numFmtId="0" fontId="0" fillId="10" borderId="1" xfId="0" applyFill="1" applyBorder="1"/>
    <xf numFmtId="0" fontId="0" fillId="6" borderId="2" xfId="0" applyFill="1" applyBorder="1" applyAlignment="1">
      <alignment vertical="center" wrapText="1"/>
    </xf>
    <xf numFmtId="165" fontId="0" fillId="8" borderId="1" xfId="2" applyNumberFormat="1" applyFont="1" applyFill="1" applyBorder="1" applyAlignment="1" applyProtection="1"/>
    <xf numFmtId="0" fontId="4" fillId="10" borderId="2" xfId="0" applyFont="1" applyFill="1" applyBorder="1"/>
    <xf numFmtId="0" fontId="4" fillId="10" borderId="1" xfId="0" applyFont="1" applyFill="1" applyBorder="1"/>
    <xf numFmtId="0" fontId="2" fillId="10" borderId="2" xfId="0" applyFont="1" applyFill="1" applyBorder="1" applyAlignment="1">
      <alignment vertical="center"/>
    </xf>
    <xf numFmtId="0" fontId="2" fillId="10" borderId="1" xfId="0" applyFont="1" applyFill="1" applyBorder="1" applyAlignment="1">
      <alignment vertical="center"/>
    </xf>
    <xf numFmtId="164" fontId="0" fillId="8" borderId="1" xfId="2" applyFont="1" applyFill="1" applyBorder="1" applyAlignment="1" applyProtection="1"/>
    <xf numFmtId="0" fontId="4" fillId="12" borderId="7" xfId="0" applyFont="1" applyFill="1" applyBorder="1"/>
    <xf numFmtId="165" fontId="0" fillId="8" borderId="4" xfId="2" applyNumberFormat="1" applyFont="1" applyFill="1" applyBorder="1" applyAlignment="1" applyProtection="1"/>
    <xf numFmtId="0" fontId="8" fillId="7" borderId="0" xfId="0" applyFont="1" applyFill="1"/>
    <xf numFmtId="0" fontId="9" fillId="7" borderId="0" xfId="0" applyFont="1" applyFill="1"/>
    <xf numFmtId="0" fontId="11" fillId="7" borderId="0" xfId="0" applyFont="1" applyFill="1"/>
    <xf numFmtId="1" fontId="0" fillId="6" borderId="1" xfId="0" applyNumberFormat="1" applyFill="1" applyBorder="1"/>
    <xf numFmtId="0" fontId="0" fillId="0" borderId="4" xfId="0" applyBorder="1" applyAlignment="1">
      <alignment horizontal="center" vertical="center" wrapText="1"/>
    </xf>
    <xf numFmtId="0" fontId="3" fillId="6" borderId="2" xfId="0" applyFont="1" applyFill="1" applyBorder="1" applyAlignment="1">
      <alignment vertical="center" wrapText="1"/>
    </xf>
    <xf numFmtId="0" fontId="3" fillId="6" borderId="9" xfId="0" applyFont="1" applyFill="1" applyBorder="1" applyAlignment="1">
      <alignment vertical="center" wrapText="1"/>
    </xf>
    <xf numFmtId="0" fontId="0" fillId="6" borderId="9" xfId="0" applyFill="1" applyBorder="1" applyAlignment="1">
      <alignment vertical="center"/>
    </xf>
    <xf numFmtId="0" fontId="4" fillId="10" borderId="4" xfId="0" applyFont="1" applyFill="1" applyBorder="1" applyAlignment="1">
      <alignment horizontal="center"/>
    </xf>
    <xf numFmtId="0" fontId="0" fillId="6" borderId="9" xfId="0" applyFill="1" applyBorder="1" applyAlignment="1">
      <alignment vertical="center" wrapText="1"/>
    </xf>
    <xf numFmtId="0" fontId="0" fillId="0" borderId="10" xfId="0" applyBorder="1" applyAlignment="1">
      <alignment horizontal="center" vertical="center" wrapText="1"/>
    </xf>
    <xf numFmtId="0" fontId="0" fillId="10" borderId="6" xfId="0" applyFill="1" applyBorder="1"/>
    <xf numFmtId="165" fontId="0" fillId="8" borderId="8" xfId="2" applyNumberFormat="1" applyFont="1" applyFill="1" applyBorder="1" applyAlignment="1" applyProtection="1"/>
    <xf numFmtId="0" fontId="0" fillId="0" borderId="8" xfId="0" applyBorder="1" applyAlignment="1">
      <alignment horizontal="center" vertical="center" wrapText="1"/>
    </xf>
    <xf numFmtId="0" fontId="4" fillId="12" borderId="11" xfId="0" applyFont="1" applyFill="1" applyBorder="1"/>
    <xf numFmtId="0" fontId="4" fillId="12" borderId="12" xfId="0" applyFont="1" applyFill="1" applyBorder="1"/>
    <xf numFmtId="0" fontId="0" fillId="10" borderId="1" xfId="0" applyFill="1" applyBorder="1" applyAlignment="1">
      <alignment horizontal="center"/>
    </xf>
    <xf numFmtId="0" fontId="16" fillId="4" borderId="0" xfId="0" applyFont="1" applyFill="1"/>
    <xf numFmtId="0" fontId="0" fillId="6" borderId="2" xfId="0" applyFill="1" applyBorder="1" applyAlignment="1">
      <alignment vertical="center"/>
    </xf>
    <xf numFmtId="0" fontId="10" fillId="11" borderId="0" xfId="0" applyFont="1" applyFill="1"/>
    <xf numFmtId="0" fontId="6" fillId="6" borderId="0" xfId="0" applyFont="1" applyFill="1" applyAlignment="1">
      <alignment vertical="center"/>
    </xf>
    <xf numFmtId="0" fontId="18" fillId="0" borderId="0" xfId="0" applyFont="1" applyAlignment="1">
      <alignment horizontal="left" vertical="top" wrapText="1"/>
    </xf>
    <xf numFmtId="0" fontId="17" fillId="0" borderId="0" xfId="0" applyFont="1" applyAlignment="1">
      <alignment horizontal="left" vertical="top" wrapText="1"/>
    </xf>
    <xf numFmtId="0" fontId="4" fillId="6" borderId="0" xfId="0" applyFont="1" applyFill="1" applyAlignment="1">
      <alignment horizontal="left" vertical="top" wrapText="1"/>
    </xf>
    <xf numFmtId="0" fontId="0" fillId="6" borderId="0" xfId="0" applyFill="1" applyAlignment="1">
      <alignment horizontal="left" vertical="top" wrapText="1"/>
    </xf>
    <xf numFmtId="0" fontId="16" fillId="0" borderId="0" xfId="0" applyFont="1"/>
    <xf numFmtId="0" fontId="15" fillId="0" borderId="0" xfId="0" applyFont="1" applyAlignment="1">
      <alignment horizontal="center"/>
    </xf>
    <xf numFmtId="0" fontId="21" fillId="0" borderId="0" xfId="1" applyFont="1" applyFill="1" applyBorder="1" applyAlignment="1" applyProtection="1">
      <alignment horizontal="center" vertical="center"/>
    </xf>
    <xf numFmtId="0" fontId="18" fillId="0" borderId="0" xfId="0" applyFont="1" applyAlignment="1">
      <alignment vertical="center" readingOrder="1"/>
    </xf>
    <xf numFmtId="0" fontId="0" fillId="14" borderId="0" xfId="0" applyFill="1"/>
    <xf numFmtId="0" fontId="4" fillId="14" borderId="0" xfId="0" applyFont="1" applyFill="1" applyAlignment="1">
      <alignment horizontal="left" vertical="top"/>
    </xf>
    <xf numFmtId="0" fontId="0" fillId="14" borderId="0" xfId="0" applyFill="1" applyAlignment="1">
      <alignment horizontal="left" vertical="top" wrapText="1"/>
    </xf>
    <xf numFmtId="0" fontId="17" fillId="0" borderId="0" xfId="0" applyFont="1" applyAlignment="1">
      <alignment vertical="center" readingOrder="1"/>
    </xf>
    <xf numFmtId="0" fontId="0" fillId="0" borderId="0" xfId="0" applyAlignment="1">
      <alignment vertical="center" readingOrder="1"/>
    </xf>
    <xf numFmtId="0" fontId="30" fillId="5" borderId="13" xfId="1" applyFont="1" applyFill="1" applyBorder="1" applyAlignment="1" applyProtection="1">
      <alignment horizontal="center" vertical="center"/>
    </xf>
    <xf numFmtId="0" fontId="30" fillId="15" borderId="13" xfId="1" applyFont="1" applyFill="1" applyBorder="1" applyAlignment="1" applyProtection="1">
      <alignment horizontal="center" vertical="center"/>
    </xf>
    <xf numFmtId="0" fontId="30" fillId="16" borderId="13" xfId="1" applyFont="1" applyFill="1" applyBorder="1" applyAlignment="1" applyProtection="1">
      <alignment horizontal="center" vertical="center"/>
    </xf>
    <xf numFmtId="0" fontId="4" fillId="0" borderId="0" xfId="0" applyFont="1"/>
    <xf numFmtId="0" fontId="10" fillId="11" borderId="5" xfId="0" applyFont="1" applyFill="1" applyBorder="1" applyAlignment="1">
      <alignment horizontal="center"/>
    </xf>
    <xf numFmtId="0" fontId="2" fillId="7" borderId="1" xfId="0" applyFont="1" applyFill="1" applyBorder="1" applyAlignment="1" applyProtection="1">
      <alignment horizontal="center" vertical="center"/>
      <protection locked="0"/>
    </xf>
    <xf numFmtId="166" fontId="0" fillId="7" borderId="1" xfId="2" applyNumberFormat="1" applyFont="1" applyFill="1" applyBorder="1" applyAlignment="1" applyProtection="1">
      <protection locked="0"/>
    </xf>
    <xf numFmtId="166" fontId="0" fillId="9" borderId="1" xfId="2" applyNumberFormat="1" applyFont="1" applyFill="1" applyBorder="1" applyAlignment="1" applyProtection="1">
      <protection locked="0"/>
    </xf>
    <xf numFmtId="165" fontId="0" fillId="7" borderId="1" xfId="2" applyNumberFormat="1" applyFont="1" applyFill="1" applyBorder="1" applyAlignment="1" applyProtection="1">
      <protection locked="0"/>
    </xf>
    <xf numFmtId="166" fontId="0" fillId="7" borderId="6" xfId="2" applyNumberFormat="1" applyFont="1" applyFill="1" applyBorder="1" applyAlignment="1" applyProtection="1">
      <protection locked="0"/>
    </xf>
    <xf numFmtId="0" fontId="18" fillId="0" borderId="14" xfId="0" applyFont="1" applyBorder="1" applyAlignment="1">
      <alignment horizontal="left" vertical="top" wrapText="1" readingOrder="1"/>
    </xf>
    <xf numFmtId="0" fontId="17" fillId="0" borderId="0" xfId="0" applyFont="1" applyAlignment="1">
      <alignment horizontal="left" vertical="top" wrapText="1" readingOrder="1"/>
    </xf>
    <xf numFmtId="0" fontId="7" fillId="4" borderId="15" xfId="0" applyFont="1" applyFill="1" applyBorder="1" applyAlignment="1">
      <alignment horizontal="left" vertical="top" wrapText="1"/>
    </xf>
    <xf numFmtId="0" fontId="7" fillId="4" borderId="16" xfId="0" applyFont="1" applyFill="1" applyBorder="1" applyAlignment="1">
      <alignment horizontal="left" vertical="top" wrapText="1"/>
    </xf>
    <xf numFmtId="0" fontId="1" fillId="7" borderId="0" xfId="0" applyFont="1" applyFill="1" applyAlignment="1">
      <alignment horizontal="left" vertical="top"/>
    </xf>
    <xf numFmtId="0" fontId="0" fillId="14" borderId="5" xfId="0" applyFill="1" applyBorder="1" applyAlignment="1">
      <alignment horizontal="left" vertical="top" wrapText="1"/>
    </xf>
    <xf numFmtId="0" fontId="4" fillId="14" borderId="14" xfId="0" applyFont="1" applyFill="1" applyBorder="1" applyAlignment="1">
      <alignment horizontal="left" vertical="top"/>
    </xf>
    <xf numFmtId="0" fontId="4" fillId="14" borderId="14" xfId="0" applyFont="1" applyFill="1" applyBorder="1" applyAlignment="1">
      <alignment horizontal="left" vertical="top" wrapText="1"/>
    </xf>
    <xf numFmtId="0" fontId="31" fillId="14" borderId="5" xfId="0" applyFont="1" applyFill="1" applyBorder="1" applyAlignment="1">
      <alignment horizontal="left" vertical="top" wrapText="1"/>
    </xf>
    <xf numFmtId="0" fontId="22" fillId="14" borderId="14" xfId="0" applyFont="1" applyFill="1" applyBorder="1" applyAlignment="1">
      <alignment horizontal="left" vertical="top" wrapText="1"/>
    </xf>
    <xf numFmtId="0" fontId="0" fillId="13" borderId="0" xfId="0" applyFill="1" applyAlignment="1">
      <alignment horizontal="left" vertical="top" wrapText="1"/>
    </xf>
    <xf numFmtId="0" fontId="4" fillId="13" borderId="5" xfId="0" applyFont="1" applyFill="1" applyBorder="1" applyAlignment="1">
      <alignment horizontal="left" vertical="top" wrapText="1"/>
    </xf>
    <xf numFmtId="0" fontId="26" fillId="0" borderId="0" xfId="0" applyFont="1" applyAlignment="1">
      <alignment horizontal="left" vertical="top" wrapText="1"/>
    </xf>
    <xf numFmtId="0" fontId="0" fillId="0" borderId="5" xfId="0" applyBorder="1" applyAlignment="1">
      <alignment horizontal="left" vertical="top" wrapText="1"/>
    </xf>
    <xf numFmtId="0" fontId="23" fillId="0" borderId="14" xfId="0" applyFont="1" applyBorder="1" applyAlignment="1">
      <alignment horizontal="left" vertical="top" wrapText="1" readingOrder="1"/>
    </xf>
    <xf numFmtId="0" fontId="0" fillId="0" borderId="0" xfId="0" applyAlignment="1">
      <alignment horizontal="left" vertical="top" wrapText="1" readingOrder="1"/>
    </xf>
    <xf numFmtId="0" fontId="18" fillId="0" borderId="0" xfId="0" applyFont="1" applyAlignment="1">
      <alignment horizontal="left" vertical="top" wrapText="1" readingOrder="1"/>
    </xf>
    <xf numFmtId="0" fontId="29" fillId="0" borderId="0" xfId="0" applyFont="1" applyAlignment="1">
      <alignment horizontal="left" vertical="top" wrapText="1" readingOrder="1"/>
    </xf>
    <xf numFmtId="0" fontId="0" fillId="2" borderId="0" xfId="0" applyFill="1" applyAlignment="1">
      <alignment horizontal="center"/>
    </xf>
    <xf numFmtId="0" fontId="0" fillId="3" borderId="0" xfId="0" applyFill="1" applyAlignment="1">
      <alignment horizontal="center"/>
    </xf>
  </cellXfs>
  <cellStyles count="3">
    <cellStyle name="Hyperlänk" xfId="1" builtinId="8"/>
    <cellStyle name="Normal" xfId="0" builtinId="0"/>
    <cellStyle name="Tusental" xfId="2" builtinId="3"/>
  </cellStyles>
  <dxfs count="0"/>
  <tableStyles count="0" defaultTableStyle="TableStyleMedium2" defaultPivotStyle="PivotStyleLight16"/>
  <colors>
    <mruColors>
      <color rgb="FFD2FFC9"/>
      <color rgb="FFFFFF99"/>
      <color rgb="FFFFCDC9"/>
      <color rgb="FF000096"/>
      <color rgb="FF00009B"/>
      <color rgb="FF00467A"/>
      <color rgb="FFE2FEE3"/>
      <color rgb="FFFCAEAE"/>
      <color rgb="FFC3FDC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4895850</xdr:colOff>
      <xdr:row>0</xdr:row>
      <xdr:rowOff>114300</xdr:rowOff>
    </xdr:from>
    <xdr:to>
      <xdr:col>2</xdr:col>
      <xdr:colOff>5895681</xdr:colOff>
      <xdr:row>1</xdr:row>
      <xdr:rowOff>140247</xdr:rowOff>
    </xdr:to>
    <xdr:pic>
      <xdr:nvPicPr>
        <xdr:cNvPr id="2" name="Bildobjekt 1" descr="Logotyp för Rådet för främjande av kommunala analyser">
          <a:extLst>
            <a:ext uri="{FF2B5EF4-FFF2-40B4-BE49-F238E27FC236}">
              <a16:creationId xmlns:a16="http://schemas.microsoft.com/office/drawing/2014/main" id="{00000000-0008-0000-0300-000002000000}"/>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a:stretch>
          <a:fillRect/>
        </a:stretch>
      </xdr:blipFill>
      <xdr:spPr>
        <a:xfrm>
          <a:off x="8820150" y="114300"/>
          <a:ext cx="999831" cy="445047"/>
        </a:xfrm>
        <a:prstGeom prst="rect">
          <a:avLst/>
        </a:prstGeom>
      </xdr:spPr>
    </xdr:pic>
    <xdr:clientData/>
  </xdr:twoCellAnchor>
</xdr:wsDr>
</file>

<file path=xl/theme/theme1.xml><?xml version="1.0" encoding="utf-8"?>
<a:theme xmlns:a="http://schemas.openxmlformats.org/drawingml/2006/main" name="XL SKL">
  <a:themeElements>
    <a:clrScheme name="SKL">
      <a:dk1>
        <a:sysClr val="windowText" lastClr="000000"/>
      </a:dk1>
      <a:lt1>
        <a:sysClr val="window" lastClr="FFFFFF"/>
      </a:lt1>
      <a:dk2>
        <a:srgbClr val="4D4D4D"/>
      </a:dk2>
      <a:lt2>
        <a:srgbClr val="EEECE1"/>
      </a:lt2>
      <a:accent1>
        <a:srgbClr val="006428"/>
      </a:accent1>
      <a:accent2>
        <a:srgbClr val="005A9B"/>
      </a:accent2>
      <a:accent3>
        <a:srgbClr val="B9141E"/>
      </a:accent3>
      <a:accent4>
        <a:srgbClr val="5A5A96"/>
      </a:accent4>
      <a:accent5>
        <a:srgbClr val="8C7D6E"/>
      </a:accent5>
      <a:accent6>
        <a:srgbClr val="E6460A"/>
      </a:accent6>
      <a:hlink>
        <a:srgbClr val="0000FF"/>
      </a:hlink>
      <a:folHlink>
        <a:srgbClr val="800080"/>
      </a:folHlink>
    </a:clrScheme>
    <a:fontScheme name="XL SK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showGridLines="0" tabSelected="1" zoomScale="110" zoomScaleNormal="110" workbookViewId="0">
      <selection activeCell="A10" sqref="A10"/>
    </sheetView>
  </sheetViews>
  <sheetFormatPr defaultColWidth="9.140625" defaultRowHeight="15" x14ac:dyDescent="0.25"/>
  <cols>
    <col min="1" max="1" width="104.42578125" style="8" customWidth="1"/>
    <col min="2" max="2" width="43.5703125" style="8" customWidth="1"/>
    <col min="3" max="16384" width="9.140625" style="8"/>
  </cols>
  <sheetData>
    <row r="1" spans="1:14" ht="19.5" x14ac:dyDescent="0.25">
      <c r="A1" s="31" t="s">
        <v>329</v>
      </c>
      <c r="B1" s="31"/>
      <c r="C1" s="31"/>
      <c r="D1" s="31"/>
      <c r="E1" s="31"/>
      <c r="F1" s="31"/>
      <c r="G1" s="31"/>
      <c r="H1" s="31"/>
      <c r="I1" s="31"/>
      <c r="J1" s="31"/>
      <c r="K1" s="31"/>
      <c r="L1" s="15"/>
      <c r="M1" s="15"/>
      <c r="N1" s="15"/>
    </row>
    <row r="2" spans="1:14" ht="19.5" x14ac:dyDescent="0.25">
      <c r="A2" s="32" t="s">
        <v>423</v>
      </c>
      <c r="B2" s="32"/>
      <c r="C2" s="32"/>
      <c r="D2" s="32"/>
      <c r="E2" s="32"/>
      <c r="F2" s="32"/>
      <c r="G2" s="32"/>
      <c r="H2" s="32"/>
      <c r="I2" s="32"/>
      <c r="J2" s="32"/>
      <c r="K2" s="32"/>
      <c r="L2" s="15"/>
      <c r="M2" s="15"/>
      <c r="N2" s="15"/>
    </row>
    <row r="3" spans="1:14" ht="15.75" x14ac:dyDescent="0.25">
      <c r="A3" s="33" t="s">
        <v>430</v>
      </c>
      <c r="B3" s="33"/>
      <c r="C3" s="33"/>
      <c r="D3" s="33"/>
      <c r="E3" s="33"/>
      <c r="F3" s="33"/>
      <c r="G3" s="33"/>
      <c r="H3" s="33"/>
      <c r="I3" s="33"/>
      <c r="J3" s="33"/>
      <c r="K3" s="33"/>
      <c r="L3" s="15"/>
      <c r="M3" s="15"/>
      <c r="N3" s="15"/>
    </row>
    <row r="4" spans="1:14" x14ac:dyDescent="0.25">
      <c r="A4" s="53" t="s">
        <v>360</v>
      </c>
    </row>
    <row r="5" spans="1:14" ht="32.1" customHeight="1" x14ac:dyDescent="0.25">
      <c r="A5" s="52" t="s">
        <v>361</v>
      </c>
    </row>
    <row r="6" spans="1:14" ht="45" x14ac:dyDescent="0.25">
      <c r="A6" s="52" t="s">
        <v>362</v>
      </c>
    </row>
    <row r="7" spans="1:14" x14ac:dyDescent="0.25">
      <c r="A7" s="52" t="s">
        <v>363</v>
      </c>
    </row>
    <row r="8" spans="1:14" x14ac:dyDescent="0.25">
      <c r="A8" s="54" t="s">
        <v>365</v>
      </c>
    </row>
    <row r="9" spans="1:14" ht="30" x14ac:dyDescent="0.25">
      <c r="A9" s="55" t="s">
        <v>364</v>
      </c>
    </row>
    <row r="10" spans="1:14" x14ac:dyDescent="0.25">
      <c r="A10" s="53" t="s">
        <v>366</v>
      </c>
    </row>
    <row r="11" spans="1:14" ht="45" x14ac:dyDescent="0.25">
      <c r="A11" s="52" t="s">
        <v>426</v>
      </c>
    </row>
    <row r="12" spans="1:14" ht="53.25" customHeight="1" x14ac:dyDescent="0.25">
      <c r="A12" s="52" t="s">
        <v>367</v>
      </c>
    </row>
    <row r="13" spans="1:14" ht="35.25" customHeight="1" thickBot="1" x14ac:dyDescent="0.3">
      <c r="A13" s="69" t="s">
        <v>330</v>
      </c>
    </row>
    <row r="14" spans="1:14" ht="24.95" customHeight="1" thickTop="1" thickBot="1" x14ac:dyDescent="0.3">
      <c r="A14" s="66" t="s">
        <v>331</v>
      </c>
    </row>
    <row r="15" spans="1:14" ht="24.95" customHeight="1" thickTop="1" thickBot="1" x14ac:dyDescent="0.3">
      <c r="A15" s="65" t="s">
        <v>332</v>
      </c>
    </row>
    <row r="16" spans="1:14" ht="24.95" customHeight="1" thickTop="1" thickBot="1" x14ac:dyDescent="0.3">
      <c r="A16" s="67" t="s">
        <v>333</v>
      </c>
    </row>
    <row r="17" spans="1:2" ht="15.75" thickTop="1" x14ac:dyDescent="0.25"/>
    <row r="22" spans="1:2" x14ac:dyDescent="0.25">
      <c r="B22" s="56"/>
    </row>
    <row r="23" spans="1:2" x14ac:dyDescent="0.25">
      <c r="B23" s="56"/>
    </row>
    <row r="24" spans="1:2" x14ac:dyDescent="0.25">
      <c r="A24" s="50"/>
      <c r="B24" s="57"/>
    </row>
    <row r="25" spans="1:2" x14ac:dyDescent="0.25">
      <c r="B25" s="56"/>
    </row>
    <row r="26" spans="1:2" ht="24.95" customHeight="1" x14ac:dyDescent="0.25">
      <c r="B26" s="58"/>
    </row>
    <row r="27" spans="1:2" x14ac:dyDescent="0.25">
      <c r="B27" s="56"/>
    </row>
    <row r="28" spans="1:2" ht="24.95" customHeight="1" x14ac:dyDescent="0.25">
      <c r="B28" s="58"/>
    </row>
    <row r="29" spans="1:2" x14ac:dyDescent="0.25">
      <c r="B29" s="56"/>
    </row>
    <row r="30" spans="1:2" ht="24.95" customHeight="1" x14ac:dyDescent="0.25">
      <c r="B30" s="58"/>
    </row>
    <row r="31" spans="1:2" x14ac:dyDescent="0.25">
      <c r="B31" s="56"/>
    </row>
    <row r="32" spans="1:2" x14ac:dyDescent="0.25">
      <c r="B32" s="56"/>
    </row>
  </sheetData>
  <hyperlinks>
    <hyperlink ref="B28:F28" location="'Samtliga resultat för inmatning'!A1" display="Samtliga resultat för inmatning" xr:uid="{00000000-0004-0000-0000-000001000000}"/>
    <hyperlink ref="B30:F31" location="'Bilaga - Nyckeltalslista'!A1" display="Bilaga: Nyckeltalslista" xr:uid="{00000000-0004-0000-0000-000002000000}"/>
    <hyperlink ref="A15" location="'Samtliga resultat för inmatning'!A1" display="Samtliga resultat för inmatning" xr:uid="{39CFD211-956A-4F82-ABA3-D45AF1A2F7B2}"/>
    <hyperlink ref="A16" location="'Bilaga - Nyckeltalslista'!A1" display="Bilaga: Nyckeltalslista" xr:uid="{97B9C999-7EA7-4C96-8DDE-E7B00D48F507}"/>
    <hyperlink ref="A14" location="Ifyllnadsformulär!A1" display="Gatustatistik: Ifyllnad av data" xr:uid="{8E2F6647-E232-43A0-B20F-856142E8DE9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5"/>
  <sheetViews>
    <sheetView showGridLines="0" zoomScale="115" zoomScaleNormal="115" workbookViewId="0">
      <selection activeCell="B6" sqref="B6"/>
    </sheetView>
  </sheetViews>
  <sheetFormatPr defaultColWidth="9.140625" defaultRowHeight="15" x14ac:dyDescent="0.25"/>
  <cols>
    <col min="1" max="1" width="72.85546875" style="3" customWidth="1"/>
    <col min="2" max="2" width="19.28515625" style="3" customWidth="1"/>
    <col min="3" max="3" width="17.85546875" style="3" customWidth="1"/>
    <col min="4" max="4" width="11.5703125" style="3" customWidth="1"/>
    <col min="5" max="5" width="15.28515625" style="3" customWidth="1"/>
    <col min="6" max="16384" width="9.140625" style="3"/>
  </cols>
  <sheetData>
    <row r="1" spans="1:5" ht="31.5" customHeight="1" x14ac:dyDescent="0.25">
      <c r="A1" s="79" t="s">
        <v>423</v>
      </c>
      <c r="B1" s="79"/>
    </row>
    <row r="2" spans="1:5" ht="37.5" customHeight="1" x14ac:dyDescent="0.25">
      <c r="A2" s="85" t="s">
        <v>428</v>
      </c>
      <c r="B2" s="85"/>
    </row>
    <row r="3" spans="1:5" ht="51" customHeight="1" x14ac:dyDescent="0.25">
      <c r="A3" s="85" t="s">
        <v>368</v>
      </c>
      <c r="B3" s="85"/>
    </row>
    <row r="4" spans="1:5" ht="20.100000000000001" customHeight="1" x14ac:dyDescent="0.25">
      <c r="A4" s="86" t="s">
        <v>369</v>
      </c>
      <c r="B4" s="86"/>
    </row>
    <row r="5" spans="1:5" s="5" customFormat="1" ht="23.25" customHeight="1" x14ac:dyDescent="0.25">
      <c r="A5" s="4" t="s">
        <v>324</v>
      </c>
      <c r="B5" s="70"/>
      <c r="C5" s="77" t="s">
        <v>394</v>
      </c>
    </row>
    <row r="6" spans="1:5" x14ac:dyDescent="0.25">
      <c r="A6" s="6" t="s">
        <v>347</v>
      </c>
      <c r="B6" s="34" t="str">
        <f>IF(B5="","",(VLOOKUP(B5,NVDB!A:C,3,FALSE)))</f>
        <v/>
      </c>
      <c r="C6" s="77"/>
    </row>
    <row r="7" spans="1:5" x14ac:dyDescent="0.25">
      <c r="A7" s="6" t="s">
        <v>293</v>
      </c>
      <c r="B7" s="34" t="str">
        <f>IF(B5="","",(VLOOKUP(B5,NVDB!D:F,3,FALSE)))</f>
        <v/>
      </c>
      <c r="C7" s="78"/>
    </row>
    <row r="8" spans="1:5" ht="21" customHeight="1" x14ac:dyDescent="0.25">
      <c r="A8" s="26" t="s">
        <v>305</v>
      </c>
      <c r="B8" s="39"/>
      <c r="C8" s="27" t="s">
        <v>306</v>
      </c>
    </row>
    <row r="9" spans="1:5" x14ac:dyDescent="0.25">
      <c r="A9" s="84" t="s">
        <v>370</v>
      </c>
      <c r="B9" s="84"/>
    </row>
    <row r="10" spans="1:5" ht="282" customHeight="1" x14ac:dyDescent="0.25">
      <c r="A10" s="80" t="s">
        <v>419</v>
      </c>
      <c r="B10" s="80"/>
    </row>
    <row r="11" spans="1:5" x14ac:dyDescent="0.25">
      <c r="A11" s="24" t="s">
        <v>338</v>
      </c>
      <c r="B11" s="20"/>
      <c r="C11" s="25" t="s">
        <v>335</v>
      </c>
    </row>
    <row r="12" spans="1:5" ht="33" customHeight="1" x14ac:dyDescent="0.25">
      <c r="A12" s="22" t="s">
        <v>359</v>
      </c>
      <c r="B12" s="35"/>
      <c r="C12" s="71"/>
      <c r="E12" s="18" t="str">
        <f>IF(OR(C13+C14=C12,C13="",C14=""),"","OBS - värdet på rad 13 och 14 summerar inte till rad 12!")</f>
        <v/>
      </c>
    </row>
    <row r="13" spans="1:5" ht="27" customHeight="1" x14ac:dyDescent="0.25">
      <c r="A13" s="36" t="s">
        <v>355</v>
      </c>
      <c r="B13" s="35"/>
      <c r="C13" s="72"/>
    </row>
    <row r="14" spans="1:5" ht="27" customHeight="1" thickBot="1" x14ac:dyDescent="0.3">
      <c r="A14" s="37" t="s">
        <v>320</v>
      </c>
      <c r="B14" s="35"/>
      <c r="C14" s="72"/>
    </row>
    <row r="15" spans="1:5" x14ac:dyDescent="0.25">
      <c r="A15" s="45" t="s">
        <v>339</v>
      </c>
      <c r="B15" s="46" t="s">
        <v>357</v>
      </c>
      <c r="C15" s="29"/>
    </row>
    <row r="16" spans="1:5" ht="21.75" customHeight="1" x14ac:dyDescent="0.25">
      <c r="A16" s="21" t="s">
        <v>344</v>
      </c>
      <c r="B16" s="47" t="str">
        <f>_xlfn.IFNA(VLOOKUP($B$5,'Föregående år'!$A$2:$L$291,4,FALSE),"")</f>
        <v/>
      </c>
      <c r="C16" s="30" t="str">
        <f>'Samtliga resultat för inmatning'!C7</f>
        <v/>
      </c>
      <c r="E16" s="48" t="str">
        <f>IFERROR(IF(C16="","",IF(OR(C16&gt;B16*1.1,C16&lt;B16*0.9),"Stor skillnad mot föregående år, kontrollera värdet","")),"")</f>
        <v/>
      </c>
    </row>
    <row r="17" spans="1:5" ht="21.75" customHeight="1" x14ac:dyDescent="0.25">
      <c r="A17" s="42" t="s">
        <v>345</v>
      </c>
      <c r="B17" s="47" t="str">
        <f>_xlfn.IFNA(VLOOKUP($B$5,'Föregående år'!$A$2:$L$291,9,FALSE),"")</f>
        <v/>
      </c>
      <c r="C17" s="43" t="str">
        <f>'Samtliga resultat för inmatning'!C8</f>
        <v/>
      </c>
      <c r="E17" s="48" t="str">
        <f t="shared" ref="E17:E18" si="0">IFERROR(IF(C17="","",IF(OR(C17&gt;B17*1.1,C17&lt;B17*0.9),"Stor skillnad mot föregående år, kontrollera värdet","")),"")</f>
        <v/>
      </c>
    </row>
    <row r="18" spans="1:5" ht="21.75" customHeight="1" x14ac:dyDescent="0.25">
      <c r="A18" s="21" t="s">
        <v>346</v>
      </c>
      <c r="B18" s="47" t="str">
        <f>_xlfn.IFNA(VLOOKUP($B$5,'Föregående år'!$A$2:$L$291,10,FALSE),"")</f>
        <v/>
      </c>
      <c r="C18" s="30" t="str">
        <f>'Samtliga resultat för inmatning'!C9</f>
        <v/>
      </c>
      <c r="E18" s="48" t="str">
        <f t="shared" si="0"/>
        <v/>
      </c>
    </row>
    <row r="19" spans="1:5" ht="18.600000000000001" customHeight="1" x14ac:dyDescent="0.25">
      <c r="A19" s="61" t="s">
        <v>315</v>
      </c>
      <c r="B19" s="60"/>
    </row>
    <row r="20" spans="1:5" ht="66.95" customHeight="1" x14ac:dyDescent="0.25">
      <c r="A20" s="80" t="s">
        <v>395</v>
      </c>
      <c r="B20" s="80"/>
    </row>
    <row r="21" spans="1:5" x14ac:dyDescent="0.25">
      <c r="A21" s="24" t="s">
        <v>315</v>
      </c>
      <c r="B21" s="20"/>
      <c r="C21" s="25" t="s">
        <v>342</v>
      </c>
    </row>
    <row r="22" spans="1:5" ht="33" customHeight="1" x14ac:dyDescent="0.25">
      <c r="A22" s="22" t="s">
        <v>356</v>
      </c>
      <c r="B22" s="35"/>
      <c r="C22" s="73"/>
      <c r="D22" s="19" t="str">
        <f>IF(C22&gt;6,"             Inmatat värde är ovanligt högt, bör kontrolleras","")</f>
        <v/>
      </c>
    </row>
    <row r="23" spans="1:5" ht="33" customHeight="1" thickBot="1" x14ac:dyDescent="0.3">
      <c r="A23" s="38" t="s">
        <v>326</v>
      </c>
      <c r="B23" s="41"/>
      <c r="C23" s="73"/>
      <c r="D23" s="19" t="str">
        <f>IF(C23&gt;6,"             Inmatat värde är ovanligt högt, bör kontrolleras","")</f>
        <v/>
      </c>
    </row>
    <row r="24" spans="1:5" x14ac:dyDescent="0.25">
      <c r="A24" s="45" t="s">
        <v>339</v>
      </c>
      <c r="B24" s="46" t="s">
        <v>357</v>
      </c>
      <c r="C24" s="29"/>
    </row>
    <row r="25" spans="1:5" ht="21.75" customHeight="1" x14ac:dyDescent="0.25">
      <c r="A25" s="21" t="s">
        <v>340</v>
      </c>
      <c r="B25" s="47" t="str">
        <f>_xlfn.IFNA(VLOOKUP($B$5,'Föregående år'!$A$2:$L$291,6,FALSE),"")</f>
        <v/>
      </c>
      <c r="C25" s="23" t="str">
        <f>'Samtliga resultat för inmatning'!C3</f>
        <v/>
      </c>
      <c r="E25" s="48" t="str">
        <f>IFERROR(IF(C25="","",IF(OR(C25&gt;B25*1.2,C25&lt;B25*0.8),"Stor skillnad mot föregående år, kontrollera värdet","")),"")</f>
        <v/>
      </c>
    </row>
    <row r="26" spans="1:5" ht="21.75" customHeight="1" x14ac:dyDescent="0.25">
      <c r="A26" s="21" t="s">
        <v>341</v>
      </c>
      <c r="B26" s="47" t="str">
        <f>_xlfn.IFNA(VLOOKUP($B$5,'Föregående år'!$A$2:$L$291,7,FALSE),"")</f>
        <v/>
      </c>
      <c r="C26" s="23" t="str">
        <f>'Samtliga resultat för inmatning'!C4</f>
        <v/>
      </c>
      <c r="E26" s="48" t="str">
        <f>IFERROR(IF(C26="","",IF(OR(C26&gt;B26*1.2,C26&lt;B26*0.8),"Stor skillnad mot föregående år, kontrollera värdet","")),"")</f>
        <v/>
      </c>
    </row>
    <row r="27" spans="1:5" ht="21.6" customHeight="1" x14ac:dyDescent="0.25">
      <c r="A27" s="81" t="s">
        <v>396</v>
      </c>
      <c r="B27" s="81"/>
    </row>
    <row r="28" spans="1:5" ht="94.5" customHeight="1" x14ac:dyDescent="0.25">
      <c r="A28" s="80" t="s">
        <v>417</v>
      </c>
      <c r="B28" s="80"/>
    </row>
    <row r="29" spans="1:5" x14ac:dyDescent="0.25">
      <c r="A29" s="24" t="s">
        <v>307</v>
      </c>
      <c r="B29" s="20"/>
      <c r="C29" s="25" t="s">
        <v>335</v>
      </c>
    </row>
    <row r="30" spans="1:5" ht="33" customHeight="1" x14ac:dyDescent="0.25">
      <c r="A30" s="22" t="s">
        <v>400</v>
      </c>
      <c r="B30"/>
      <c r="C30" s="71"/>
      <c r="E30" s="18" t="str">
        <f>IF(C30&gt;C12,"Driftkostnad för vinterväghållning är en del av driftkostnad totalt och kan därför inte vara större",IF(OR(C31+C32=C30,C31="",C32=""),"","OBS - värdet på rad 31 och 32 summerar inte till rad 30!"))</f>
        <v/>
      </c>
    </row>
    <row r="31" spans="1:5" ht="27" customHeight="1" x14ac:dyDescent="0.25">
      <c r="A31" s="36" t="s">
        <v>401</v>
      </c>
      <c r="B31" s="35"/>
      <c r="C31" s="72"/>
      <c r="E31" s="18" t="str">
        <f>IF(C31&gt;C13,"Driftkostnad för vinterväghållning är en del av driftkostnad totalt och kan därför inte vara större","")</f>
        <v/>
      </c>
    </row>
    <row r="32" spans="1:5" ht="29.25" customHeight="1" x14ac:dyDescent="0.25">
      <c r="A32" s="36" t="s">
        <v>402</v>
      </c>
      <c r="B32" s="35"/>
      <c r="C32" s="72"/>
      <c r="E32" s="18" t="str">
        <f>IF(C32&gt;C14,"Driftkostnad för vinterväghållning är en del av driftkostnad totalt och kan därför inte vara större","")</f>
        <v/>
      </c>
    </row>
    <row r="33" spans="1:5" ht="33" customHeight="1" thickBot="1" x14ac:dyDescent="0.3">
      <c r="A33" s="40" t="s">
        <v>328</v>
      </c>
      <c r="B33" s="35"/>
      <c r="C33" s="71"/>
    </row>
    <row r="34" spans="1:5" x14ac:dyDescent="0.25">
      <c r="A34" s="45" t="s">
        <v>339</v>
      </c>
      <c r="B34" s="46" t="s">
        <v>357</v>
      </c>
      <c r="C34" s="29"/>
    </row>
    <row r="35" spans="1:5" ht="21.75" customHeight="1" x14ac:dyDescent="0.25">
      <c r="A35" s="21" t="s">
        <v>397</v>
      </c>
      <c r="B35" s="47" t="str">
        <f>_xlfn.IFNA(VLOOKUP($B$5,'Föregående år'!$A$2:$L$291,5,FALSE),"")</f>
        <v/>
      </c>
      <c r="C35" s="30" t="str">
        <f>'Samtliga resultat för inmatning'!C10</f>
        <v/>
      </c>
      <c r="E35" s="48" t="str">
        <f>IFERROR(IF(C35="","",IF(OR(C35&gt;B35*1.1,C35&lt;B35*0.9),"Stor skillnad mot föregående år, kontrollera värdet","")),"")</f>
        <v/>
      </c>
    </row>
    <row r="36" spans="1:5" ht="21.75" customHeight="1" x14ac:dyDescent="0.25">
      <c r="A36" s="21" t="s">
        <v>398</v>
      </c>
      <c r="B36" s="47" t="str">
        <f>_xlfn.IFNA(VLOOKUP($B$5,'Föregående år'!$A$2:$L$291,11,FALSE),"")</f>
        <v/>
      </c>
      <c r="C36" s="30" t="str">
        <f>'Samtliga resultat för inmatning'!C11</f>
        <v/>
      </c>
      <c r="E36" s="48" t="str">
        <f>IFERROR(IF(C36="","",IF(OR(C36&gt;B36*1.1,C36&lt;B36*0.9),"Stor skillnad mot föregående år, kontrollera värdet","")),"")</f>
        <v/>
      </c>
    </row>
    <row r="37" spans="1:5" ht="21.75" customHeight="1" x14ac:dyDescent="0.25">
      <c r="A37" s="21" t="s">
        <v>399</v>
      </c>
      <c r="B37" s="47" t="str">
        <f>_xlfn.IFNA(VLOOKUP($B$5,'Föregående år'!$A$2:$L$291,12,FALSE),"")</f>
        <v/>
      </c>
      <c r="C37" s="30" t="str">
        <f>'Samtliga resultat för inmatning'!C12</f>
        <v/>
      </c>
      <c r="E37" s="48" t="str">
        <f>IFERROR(IF(C37="","",IF(OR(C37&gt;B37*1.1,C37&lt;B37*0.9),"Stor skillnad mot föregående år, kontrollera värdet","")),"")</f>
        <v/>
      </c>
    </row>
    <row r="38" spans="1:5" ht="21.75" customHeight="1" x14ac:dyDescent="0.25">
      <c r="A38" s="21" t="s">
        <v>343</v>
      </c>
      <c r="B38" s="47" t="str">
        <f>_xlfn.IFNA(VLOOKUP($B$5,'Föregående år'!$A$2:$L$291,8,FALSE),"")</f>
        <v/>
      </c>
      <c r="C38" s="30" t="str">
        <f>'Samtliga resultat för inmatning'!C14</f>
        <v/>
      </c>
      <c r="E38" s="48" t="str">
        <f>IFERROR(IF(C38="","",IF(OR(C38&gt;B38*1.1,C38&lt;B38*0.9),"Stor skillnad mot föregående år, kontrollera värdet","")),"")</f>
        <v/>
      </c>
    </row>
    <row r="39" spans="1:5" ht="23.1" customHeight="1" x14ac:dyDescent="0.25">
      <c r="A39" s="82" t="s">
        <v>403</v>
      </c>
      <c r="B39" s="82"/>
    </row>
    <row r="40" spans="1:5" ht="54.75" customHeight="1" x14ac:dyDescent="0.25">
      <c r="A40" s="62" t="s">
        <v>371</v>
      </c>
      <c r="B40" s="60"/>
    </row>
    <row r="41" spans="1:5" ht="116.1" customHeight="1" x14ac:dyDescent="0.25">
      <c r="A41" s="83" t="s">
        <v>418</v>
      </c>
      <c r="B41" s="83"/>
    </row>
    <row r="42" spans="1:5" ht="27" customHeight="1" x14ac:dyDescent="0.25">
      <c r="A42" s="24" t="s">
        <v>403</v>
      </c>
      <c r="B42" s="39"/>
      <c r="C42" s="25" t="s">
        <v>334</v>
      </c>
    </row>
    <row r="43" spans="1:5" ht="33" customHeight="1" x14ac:dyDescent="0.25">
      <c r="A43" s="22" t="s">
        <v>308</v>
      </c>
      <c r="B43" s="35"/>
      <c r="C43" s="71"/>
    </row>
    <row r="44" spans="1:5" ht="33" customHeight="1" x14ac:dyDescent="0.25">
      <c r="A44" s="22" t="s">
        <v>353</v>
      </c>
      <c r="B44" s="35"/>
      <c r="C44" s="71"/>
    </row>
    <row r="45" spans="1:5" ht="33" customHeight="1" thickBot="1" x14ac:dyDescent="0.3">
      <c r="A45" s="40" t="s">
        <v>327</v>
      </c>
      <c r="B45" s="44"/>
      <c r="C45" s="74"/>
    </row>
    <row r="46" spans="1:5" x14ac:dyDescent="0.25">
      <c r="A46" s="45" t="s">
        <v>339</v>
      </c>
      <c r="B46" s="46" t="s">
        <v>357</v>
      </c>
      <c r="C46" s="29"/>
    </row>
    <row r="47" spans="1:5" ht="21.75" customHeight="1" x14ac:dyDescent="0.25">
      <c r="A47" s="21" t="s">
        <v>336</v>
      </c>
      <c r="B47" s="47" t="str">
        <f>_xlfn.IFNA(VLOOKUP($B$5,'Föregående år'!$A$2:$L$291,3,FALSE),"")</f>
        <v/>
      </c>
      <c r="C47" s="28" t="str">
        <f>'Samtliga resultat för inmatning'!C13</f>
        <v/>
      </c>
      <c r="E47" s="48" t="str">
        <f>IFERROR(IF(C47="","",IF(OR(C47&gt;B47*1.1,C47&lt;B47*0.9),"Stor skillnad mot föregående år, kontrollera värdet","")),"")</f>
        <v/>
      </c>
    </row>
    <row r="48" spans="1:5" ht="21.75" customHeight="1" x14ac:dyDescent="0.25">
      <c r="A48" s="21" t="s">
        <v>337</v>
      </c>
      <c r="B48" s="47" t="str">
        <f>_xlfn.IFNA(VLOOKUP($B$5,'Föregående år'!$A$2:$L$291,2,FALSE),"")</f>
        <v/>
      </c>
      <c r="C48" s="28" t="str">
        <f>'Samtliga resultat för inmatning'!C6</f>
        <v/>
      </c>
      <c r="E48" s="48" t="str">
        <f>IFERROR(IF(C48="","",IF(OR(C48&gt;B48*1.1,C48&lt;B48*0.9),"Stor skillnad mot föregående år, kontrollera värdet","")),"")</f>
        <v/>
      </c>
    </row>
    <row r="49" spans="1:2" x14ac:dyDescent="0.25">
      <c r="A49" s="75" t="s">
        <v>372</v>
      </c>
      <c r="B49" s="75"/>
    </row>
    <row r="50" spans="1:2" x14ac:dyDescent="0.25">
      <c r="A50" s="76" t="s">
        <v>373</v>
      </c>
      <c r="B50" s="76"/>
    </row>
    <row r="51" spans="1:2" x14ac:dyDescent="0.25">
      <c r="A51" s="59" t="s">
        <v>374</v>
      </c>
      <c r="B51"/>
    </row>
    <row r="52" spans="1:2" x14ac:dyDescent="0.25">
      <c r="A52" s="63" t="s">
        <v>375</v>
      </c>
      <c r="B52"/>
    </row>
    <row r="53" spans="1:2" x14ac:dyDescent="0.25">
      <c r="A53" s="59" t="s">
        <v>376</v>
      </c>
      <c r="B53" s="59" t="s">
        <v>377</v>
      </c>
    </row>
    <row r="54" spans="1:2" x14ac:dyDescent="0.25">
      <c r="A54" s="59" t="s">
        <v>378</v>
      </c>
      <c r="B54" s="59" t="s">
        <v>379</v>
      </c>
    </row>
    <row r="55" spans="1:2" x14ac:dyDescent="0.25">
      <c r="A55" s="59" t="s">
        <v>392</v>
      </c>
      <c r="B55" s="59" t="s">
        <v>393</v>
      </c>
    </row>
  </sheetData>
  <sheetProtection sheet="1" objects="1" scenarios="1"/>
  <mergeCells count="14">
    <mergeCell ref="A49:B49"/>
    <mergeCell ref="A50:B50"/>
    <mergeCell ref="C5:C7"/>
    <mergeCell ref="A1:B1"/>
    <mergeCell ref="A20:B20"/>
    <mergeCell ref="A27:B27"/>
    <mergeCell ref="A28:B28"/>
    <mergeCell ref="A39:B39"/>
    <mergeCell ref="A41:B41"/>
    <mergeCell ref="A10:B10"/>
    <mergeCell ref="A9:B9"/>
    <mergeCell ref="A2:B2"/>
    <mergeCell ref="A3:B3"/>
    <mergeCell ref="A4:B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CE57D02-8A55-4B80-91B9-686EA2D6ECE5}">
          <x14:formula1>
            <xm:f>Kommuner!$A$1:$A$290</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showGridLines="0" workbookViewId="0">
      <selection activeCell="C7" sqref="C7"/>
    </sheetView>
  </sheetViews>
  <sheetFormatPr defaultColWidth="9.140625" defaultRowHeight="15" x14ac:dyDescent="0.25"/>
  <cols>
    <col min="1" max="1" width="19.140625" style="3" bestFit="1" customWidth="1"/>
    <col min="2" max="2" width="73.85546875" style="3" customWidth="1"/>
    <col min="3" max="3" width="17.28515625" style="3" customWidth="1"/>
    <col min="4" max="16384" width="9.140625" style="3"/>
  </cols>
  <sheetData>
    <row r="1" spans="1:5" ht="35.25" customHeight="1" x14ac:dyDescent="0.25">
      <c r="A1" s="88" t="s">
        <v>427</v>
      </c>
      <c r="B1" s="88"/>
      <c r="C1"/>
    </row>
    <row r="2" spans="1:5" x14ac:dyDescent="0.25">
      <c r="A2" s="7" t="s">
        <v>297</v>
      </c>
      <c r="B2" s="7" t="s">
        <v>298</v>
      </c>
      <c r="C2" s="7" t="s">
        <v>299</v>
      </c>
    </row>
    <row r="3" spans="1:5" s="5" customFormat="1" ht="22.5" customHeight="1" x14ac:dyDescent="0.25">
      <c r="A3" s="13" t="s">
        <v>316</v>
      </c>
      <c r="B3" s="49" t="s">
        <v>349</v>
      </c>
      <c r="C3" s="17" t="str">
        <f>IF(Ifyllnadsformulär!C22="","",Ifyllnadsformulär!C22)</f>
        <v/>
      </c>
      <c r="E3" s="3"/>
    </row>
    <row r="4" spans="1:5" s="5" customFormat="1" ht="22.5" customHeight="1" x14ac:dyDescent="0.25">
      <c r="A4" s="13" t="s">
        <v>317</v>
      </c>
      <c r="B4" s="49" t="s">
        <v>350</v>
      </c>
      <c r="C4" s="17" t="str">
        <f>IF(Ifyllnadsformulär!C23="","",Ifyllnadsformulär!C23)</f>
        <v/>
      </c>
      <c r="E4" s="3"/>
    </row>
    <row r="5" spans="1:5" s="5" customFormat="1" ht="22.5" customHeight="1" x14ac:dyDescent="0.25">
      <c r="A5" s="13" t="s">
        <v>420</v>
      </c>
      <c r="B5" s="49" t="s">
        <v>421</v>
      </c>
      <c r="C5" s="17" t="str">
        <f>IF(OR(C10="",C7=""),"",C7-C10)</f>
        <v/>
      </c>
      <c r="E5" s="3"/>
    </row>
    <row r="6" spans="1:5" s="5" customFormat="1" ht="22.5" customHeight="1" x14ac:dyDescent="0.25">
      <c r="A6" s="13" t="s">
        <v>318</v>
      </c>
      <c r="B6" s="49" t="s">
        <v>319</v>
      </c>
      <c r="C6" s="17" t="str">
        <f>IF(OR(Ifyllnadsformulär!C45="",Ifyllnadsformulär!C43=""),"",(Ifyllnadsformulär!C45/Ifyllnadsformulär!C43))</f>
        <v/>
      </c>
      <c r="E6" s="3"/>
    </row>
    <row r="7" spans="1:5" s="5" customFormat="1" ht="22.5" customHeight="1" x14ac:dyDescent="0.25">
      <c r="A7" s="13" t="s">
        <v>314</v>
      </c>
      <c r="B7" s="49" t="s">
        <v>409</v>
      </c>
      <c r="C7" s="17" t="str">
        <f>IF(OR(Ifyllnadsformulär!B7="",Ifyllnadsformulär!C12=""),"",(Ifyllnadsformulär!C12/(Ifyllnadsformulär!B6+Ifyllnadsformulär!B7)))</f>
        <v/>
      </c>
      <c r="E7" s="3"/>
    </row>
    <row r="8" spans="1:5" s="5" customFormat="1" ht="22.5" customHeight="1" x14ac:dyDescent="0.25">
      <c r="A8" s="13" t="s">
        <v>312</v>
      </c>
      <c r="B8" s="49" t="s">
        <v>410</v>
      </c>
      <c r="C8" s="17" t="str">
        <f>IF(OR(Ifyllnadsformulär!B6="",Ifyllnadsformulär!C13=""),"",(Ifyllnadsformulär!C13/Ifyllnadsformulär!B6))</f>
        <v/>
      </c>
      <c r="E8" s="3"/>
    </row>
    <row r="9" spans="1:5" s="5" customFormat="1" ht="22.5" customHeight="1" x14ac:dyDescent="0.25">
      <c r="A9" s="13" t="s">
        <v>313</v>
      </c>
      <c r="B9" s="49" t="s">
        <v>411</v>
      </c>
      <c r="C9" s="17" t="str">
        <f>IF(OR(Ifyllnadsformulär!B7="",Ifyllnadsformulär!C14=""),"",(Ifyllnadsformulär!C14/Ifyllnadsformulär!B7))</f>
        <v/>
      </c>
      <c r="E9" s="3"/>
    </row>
    <row r="10" spans="1:5" s="5" customFormat="1" ht="22.5" customHeight="1" x14ac:dyDescent="0.25">
      <c r="A10" s="13" t="s">
        <v>296</v>
      </c>
      <c r="B10" s="49" t="s">
        <v>404</v>
      </c>
      <c r="C10" s="17" t="str">
        <f>IF(OR(Ifyllnadsformulär!C30="",Ifyllnadsformulär!B6=""),"",(Ifyllnadsformulär!C30/(Ifyllnadsformulär!B6+Ifyllnadsformulär!B7)))</f>
        <v/>
      </c>
      <c r="E10" s="3"/>
    </row>
    <row r="11" spans="1:5" s="5" customFormat="1" ht="22.5" customHeight="1" x14ac:dyDescent="0.25">
      <c r="A11" s="13" t="s">
        <v>321</v>
      </c>
      <c r="B11" s="49" t="s">
        <v>405</v>
      </c>
      <c r="C11" s="17" t="str">
        <f>(IF(OR(Ifyllnadsformulär!C31="",Ifyllnadsformulär!B6=""),"",(Ifyllnadsformulär!C31/Ifyllnadsformulär!B6)))</f>
        <v/>
      </c>
      <c r="E11" s="3"/>
    </row>
    <row r="12" spans="1:5" s="5" customFormat="1" ht="22.5" customHeight="1" x14ac:dyDescent="0.25">
      <c r="A12" s="13" t="s">
        <v>322</v>
      </c>
      <c r="B12" s="49" t="s">
        <v>406</v>
      </c>
      <c r="C12" s="17" t="str">
        <f>IF(OR(Ifyllnadsformulär!C32="",Ifyllnadsformulär!B7=""),"",(Ifyllnadsformulär!C32/Ifyllnadsformulär!B7))</f>
        <v/>
      </c>
      <c r="E12" s="3"/>
    </row>
    <row r="13" spans="1:5" s="5" customFormat="1" ht="22.5" customHeight="1" x14ac:dyDescent="0.25">
      <c r="A13" s="13" t="s">
        <v>309</v>
      </c>
      <c r="B13" s="49" t="s">
        <v>310</v>
      </c>
      <c r="C13" s="17" t="str">
        <f>IF(OR(Ifyllnadsformulär!C44="",Ifyllnadsformulär!C43=""),"",(Ifyllnadsformulär!C44/Ifyllnadsformulär!C43))</f>
        <v/>
      </c>
      <c r="E13" s="3"/>
    </row>
    <row r="14" spans="1:5" s="5" customFormat="1" ht="22.5" customHeight="1" x14ac:dyDescent="0.25">
      <c r="A14" s="13" t="s">
        <v>323</v>
      </c>
      <c r="B14" s="49" t="s">
        <v>325</v>
      </c>
      <c r="C14" s="17" t="str">
        <f>IF(OR(Ifyllnadsformulär!C33="",Ifyllnadsformulär!B7=""),"",((Ifyllnadsformulär!C33/Ifyllnadsformulär!B7)*100))</f>
        <v/>
      </c>
      <c r="E14" s="3"/>
    </row>
    <row r="15" spans="1:5" ht="27" customHeight="1" x14ac:dyDescent="0.25">
      <c r="A15" s="89" t="s">
        <v>380</v>
      </c>
      <c r="B15" s="89"/>
      <c r="C15"/>
    </row>
    <row r="16" spans="1:5" ht="22.5" customHeight="1" x14ac:dyDescent="0.25">
      <c r="A16" s="90" t="s">
        <v>381</v>
      </c>
      <c r="B16" s="90"/>
      <c r="C16"/>
    </row>
    <row r="17" spans="1:3" ht="33.950000000000003" customHeight="1" x14ac:dyDescent="0.25">
      <c r="A17" s="91" t="s">
        <v>382</v>
      </c>
      <c r="B17" s="91"/>
      <c r="C17"/>
    </row>
    <row r="18" spans="1:3" ht="51.95" customHeight="1" x14ac:dyDescent="0.25">
      <c r="A18" s="90" t="s">
        <v>383</v>
      </c>
      <c r="B18" s="90"/>
      <c r="C18"/>
    </row>
    <row r="19" spans="1:3" ht="48.75" customHeight="1" x14ac:dyDescent="0.25">
      <c r="A19" s="87" t="s">
        <v>384</v>
      </c>
      <c r="B19" s="87"/>
      <c r="C19"/>
    </row>
    <row r="20" spans="1:3" ht="21.95" customHeight="1" x14ac:dyDescent="0.25">
      <c r="A20" s="87" t="s">
        <v>385</v>
      </c>
      <c r="B20" s="87"/>
      <c r="C20"/>
    </row>
    <row r="21" spans="1:3" ht="36.6" customHeight="1" x14ac:dyDescent="0.25">
      <c r="A21" s="91" t="s">
        <v>386</v>
      </c>
      <c r="B21" s="91"/>
      <c r="C21"/>
    </row>
    <row r="22" spans="1:3" ht="21.95" customHeight="1" x14ac:dyDescent="0.25">
      <c r="A22" s="91" t="s">
        <v>387</v>
      </c>
      <c r="B22" s="91"/>
      <c r="C22"/>
    </row>
    <row r="23" spans="1:3" ht="51.95" customHeight="1" x14ac:dyDescent="0.25">
      <c r="A23" s="91" t="s">
        <v>388</v>
      </c>
      <c r="B23" s="91"/>
      <c r="C23"/>
    </row>
    <row r="24" spans="1:3" ht="52.5" customHeight="1" x14ac:dyDescent="0.25">
      <c r="A24" s="91" t="s">
        <v>389</v>
      </c>
      <c r="B24" s="91"/>
      <c r="C24"/>
    </row>
    <row r="25" spans="1:3" ht="23.45" customHeight="1" x14ac:dyDescent="0.25">
      <c r="A25" s="92" t="s">
        <v>390</v>
      </c>
      <c r="B25" s="92"/>
      <c r="C25"/>
    </row>
    <row r="26" spans="1:3" ht="19.5" customHeight="1" x14ac:dyDescent="0.25">
      <c r="A26" s="91" t="s">
        <v>372</v>
      </c>
      <c r="B26" s="91"/>
      <c r="C26"/>
    </row>
    <row r="27" spans="1:3" x14ac:dyDescent="0.25">
      <c r="A27" s="76" t="s">
        <v>373</v>
      </c>
      <c r="B27" s="76"/>
      <c r="C27"/>
    </row>
    <row r="28" spans="1:3" ht="15.95" customHeight="1" x14ac:dyDescent="0.25">
      <c r="A28" s="91" t="s">
        <v>374</v>
      </c>
      <c r="B28" s="91"/>
      <c r="C28"/>
    </row>
    <row r="29" spans="1:3" x14ac:dyDescent="0.25">
      <c r="A29" s="63" t="s">
        <v>391</v>
      </c>
      <c r="B29"/>
      <c r="C29"/>
    </row>
    <row r="30" spans="1:3" x14ac:dyDescent="0.25">
      <c r="A30" s="64" t="s">
        <v>378</v>
      </c>
      <c r="B30" s="64" t="s">
        <v>379</v>
      </c>
      <c r="C30"/>
    </row>
    <row r="31" spans="1:3" x14ac:dyDescent="0.25">
      <c r="A31" s="64" t="s">
        <v>376</v>
      </c>
      <c r="B31" s="64" t="s">
        <v>377</v>
      </c>
      <c r="C31"/>
    </row>
    <row r="32" spans="1:3" x14ac:dyDescent="0.25">
      <c r="A32" s="64" t="s">
        <v>424</v>
      </c>
      <c r="B32" s="64" t="s">
        <v>425</v>
      </c>
      <c r="C32"/>
    </row>
  </sheetData>
  <sheetProtection sheet="1" objects="1" scenarios="1"/>
  <mergeCells count="15">
    <mergeCell ref="A26:B26"/>
    <mergeCell ref="A27:B27"/>
    <mergeCell ref="A28:B28"/>
    <mergeCell ref="A20:B20"/>
    <mergeCell ref="A21:B21"/>
    <mergeCell ref="A22:B22"/>
    <mergeCell ref="A23:B23"/>
    <mergeCell ref="A24:B24"/>
    <mergeCell ref="A25:B25"/>
    <mergeCell ref="A19:B19"/>
    <mergeCell ref="A1:B1"/>
    <mergeCell ref="A15:B15"/>
    <mergeCell ref="A16:B16"/>
    <mergeCell ref="A17:B17"/>
    <mergeCell ref="A18:B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7"/>
  <sheetViews>
    <sheetView workbookViewId="0">
      <selection activeCell="A4" sqref="A4"/>
    </sheetView>
  </sheetViews>
  <sheetFormatPr defaultColWidth="9.140625" defaultRowHeight="15" x14ac:dyDescent="0.25"/>
  <cols>
    <col min="1" max="1" width="12.85546875" style="8" customWidth="1"/>
    <col min="2" max="2" width="36.85546875" style="8" customWidth="1"/>
    <col min="3" max="3" width="111" style="8" customWidth="1"/>
    <col min="4" max="4" width="9.140625" style="8"/>
    <col min="5" max="5" width="46.7109375" style="8" customWidth="1"/>
    <col min="6" max="16384" width="9.140625" style="8"/>
  </cols>
  <sheetData>
    <row r="1" spans="1:10" ht="33" customHeight="1" x14ac:dyDescent="0.25">
      <c r="A1" s="10" t="s">
        <v>301</v>
      </c>
      <c r="B1" s="10"/>
      <c r="C1" s="10"/>
      <c r="D1" s="10"/>
      <c r="E1" s="10"/>
      <c r="F1" s="10"/>
      <c r="G1" s="10"/>
      <c r="H1" s="10"/>
      <c r="I1" s="10"/>
      <c r="J1" s="10"/>
    </row>
    <row r="2" spans="1:10" ht="15.75" x14ac:dyDescent="0.25">
      <c r="A2" s="51" t="s">
        <v>300</v>
      </c>
      <c r="B2" s="51"/>
      <c r="C2" s="51"/>
      <c r="D2" s="11"/>
      <c r="E2" s="11"/>
      <c r="F2" s="11"/>
      <c r="G2" s="11"/>
      <c r="H2" s="11"/>
      <c r="I2" s="11"/>
      <c r="J2" s="11"/>
    </row>
    <row r="3" spans="1:10" x14ac:dyDescent="0.25">
      <c r="A3" s="9" t="s">
        <v>302</v>
      </c>
      <c r="B3" s="9" t="s">
        <v>303</v>
      </c>
      <c r="C3" s="9" t="s">
        <v>304</v>
      </c>
    </row>
    <row r="4" spans="1:10" ht="56.25" customHeight="1" x14ac:dyDescent="0.25">
      <c r="A4" s="14" t="s">
        <v>316</v>
      </c>
      <c r="B4" s="14" t="s">
        <v>349</v>
      </c>
      <c r="C4" s="14" t="s">
        <v>348</v>
      </c>
    </row>
    <row r="5" spans="1:10" ht="56.25" customHeight="1" x14ac:dyDescent="0.25">
      <c r="A5" s="14" t="s">
        <v>317</v>
      </c>
      <c r="B5" s="14" t="s">
        <v>350</v>
      </c>
      <c r="C5" s="14" t="s">
        <v>351</v>
      </c>
    </row>
    <row r="6" spans="1:10" ht="60" x14ac:dyDescent="0.25">
      <c r="A6" s="14" t="s">
        <v>318</v>
      </c>
      <c r="B6" s="14" t="s">
        <v>319</v>
      </c>
      <c r="C6" s="14" t="s">
        <v>412</v>
      </c>
    </row>
    <row r="7" spans="1:10" ht="45" x14ac:dyDescent="0.25">
      <c r="A7" s="14" t="s">
        <v>420</v>
      </c>
      <c r="B7" s="14" t="s">
        <v>421</v>
      </c>
      <c r="C7" s="14" t="s">
        <v>429</v>
      </c>
    </row>
    <row r="8" spans="1:10" ht="75" x14ac:dyDescent="0.25">
      <c r="A8" s="14" t="s">
        <v>314</v>
      </c>
      <c r="B8" s="14" t="s">
        <v>409</v>
      </c>
      <c r="C8" s="14" t="s">
        <v>413</v>
      </c>
      <c r="E8" s="16"/>
    </row>
    <row r="9" spans="1:10" ht="75" x14ac:dyDescent="0.25">
      <c r="A9" s="14" t="s">
        <v>312</v>
      </c>
      <c r="B9" s="14" t="s">
        <v>410</v>
      </c>
      <c r="C9" s="14" t="s">
        <v>407</v>
      </c>
    </row>
    <row r="10" spans="1:10" ht="75" x14ac:dyDescent="0.25">
      <c r="A10" s="14" t="s">
        <v>313</v>
      </c>
      <c r="B10" s="14" t="s">
        <v>411</v>
      </c>
      <c r="C10" s="14" t="s">
        <v>408</v>
      </c>
    </row>
    <row r="11" spans="1:10" ht="56.25" customHeight="1" x14ac:dyDescent="0.25">
      <c r="A11" s="14" t="s">
        <v>309</v>
      </c>
      <c r="B11" s="14" t="s">
        <v>310</v>
      </c>
      <c r="C11" s="14" t="s">
        <v>354</v>
      </c>
    </row>
    <row r="12" spans="1:10" ht="56.25" customHeight="1" x14ac:dyDescent="0.25">
      <c r="A12" s="14" t="s">
        <v>323</v>
      </c>
      <c r="B12" s="14" t="s">
        <v>325</v>
      </c>
      <c r="C12" s="14" t="s">
        <v>352</v>
      </c>
      <c r="E12" s="16"/>
    </row>
    <row r="13" spans="1:10" ht="56.25" customHeight="1" x14ac:dyDescent="0.25">
      <c r="A13" s="14" t="s">
        <v>296</v>
      </c>
      <c r="B13" s="14" t="s">
        <v>404</v>
      </c>
      <c r="C13" s="14" t="s">
        <v>414</v>
      </c>
    </row>
    <row r="14" spans="1:10" ht="56.25" customHeight="1" x14ac:dyDescent="0.25">
      <c r="A14" s="14" t="s">
        <v>322</v>
      </c>
      <c r="B14" s="14" t="s">
        <v>406</v>
      </c>
      <c r="C14" s="14" t="s">
        <v>415</v>
      </c>
    </row>
    <row r="15" spans="1:10" ht="56.25" customHeight="1" x14ac:dyDescent="0.25">
      <c r="A15" s="14" t="s">
        <v>321</v>
      </c>
      <c r="B15" s="14" t="s">
        <v>405</v>
      </c>
      <c r="C15" s="14" t="s">
        <v>416</v>
      </c>
    </row>
    <row r="17" spans="2:2" x14ac:dyDescent="0.25">
      <c r="B17" s="12"/>
    </row>
  </sheetData>
  <sheetProtection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90"/>
  <sheetViews>
    <sheetView topLeftCell="A219" workbookViewId="0">
      <selection activeCell="B17" sqref="B17"/>
    </sheetView>
  </sheetViews>
  <sheetFormatPr defaultRowHeight="15" x14ac:dyDescent="0.25"/>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row r="27" spans="1:1" x14ac:dyDescent="0.25">
      <c r="A27" t="s">
        <v>26</v>
      </c>
    </row>
    <row r="28" spans="1:1" x14ac:dyDescent="0.25">
      <c r="A28" t="s">
        <v>27</v>
      </c>
    </row>
    <row r="29" spans="1:1" x14ac:dyDescent="0.25">
      <c r="A29" t="s">
        <v>28</v>
      </c>
    </row>
    <row r="30" spans="1:1" x14ac:dyDescent="0.25">
      <c r="A30" t="s">
        <v>29</v>
      </c>
    </row>
    <row r="31" spans="1:1" x14ac:dyDescent="0.25">
      <c r="A31" t="s">
        <v>30</v>
      </c>
    </row>
    <row r="32" spans="1:1" x14ac:dyDescent="0.25">
      <c r="A32" t="s">
        <v>31</v>
      </c>
    </row>
    <row r="33" spans="1:1" x14ac:dyDescent="0.25">
      <c r="A33" t="s">
        <v>32</v>
      </c>
    </row>
    <row r="34" spans="1:1" x14ac:dyDescent="0.25">
      <c r="A34" t="s">
        <v>33</v>
      </c>
    </row>
    <row r="35" spans="1:1" x14ac:dyDescent="0.25">
      <c r="A35" t="s">
        <v>34</v>
      </c>
    </row>
    <row r="36" spans="1:1" x14ac:dyDescent="0.25">
      <c r="A36" t="s">
        <v>35</v>
      </c>
    </row>
    <row r="37" spans="1:1" x14ac:dyDescent="0.25">
      <c r="A37" t="s">
        <v>36</v>
      </c>
    </row>
    <row r="38" spans="1:1" x14ac:dyDescent="0.25">
      <c r="A38" t="s">
        <v>37</v>
      </c>
    </row>
    <row r="39" spans="1:1" x14ac:dyDescent="0.25">
      <c r="A39" t="s">
        <v>38</v>
      </c>
    </row>
    <row r="40" spans="1:1" x14ac:dyDescent="0.25">
      <c r="A40" t="s">
        <v>39</v>
      </c>
    </row>
    <row r="41" spans="1:1" x14ac:dyDescent="0.25">
      <c r="A41" t="s">
        <v>40</v>
      </c>
    </row>
    <row r="42" spans="1:1" x14ac:dyDescent="0.25">
      <c r="A42" t="s">
        <v>41</v>
      </c>
    </row>
    <row r="43" spans="1:1" x14ac:dyDescent="0.25">
      <c r="A43" t="s">
        <v>42</v>
      </c>
    </row>
    <row r="44" spans="1:1" x14ac:dyDescent="0.25">
      <c r="A44" t="s">
        <v>43</v>
      </c>
    </row>
    <row r="45" spans="1:1" x14ac:dyDescent="0.25">
      <c r="A45" t="s">
        <v>44</v>
      </c>
    </row>
    <row r="46" spans="1:1" x14ac:dyDescent="0.25">
      <c r="A46" t="s">
        <v>45</v>
      </c>
    </row>
    <row r="47" spans="1:1" x14ac:dyDescent="0.25">
      <c r="A47" t="s">
        <v>46</v>
      </c>
    </row>
    <row r="48" spans="1:1" x14ac:dyDescent="0.25">
      <c r="A48" t="s">
        <v>47</v>
      </c>
    </row>
    <row r="49" spans="1:1" x14ac:dyDescent="0.25">
      <c r="A49" t="s">
        <v>48</v>
      </c>
    </row>
    <row r="50" spans="1:1" x14ac:dyDescent="0.25">
      <c r="A50" t="s">
        <v>49</v>
      </c>
    </row>
    <row r="51" spans="1:1" x14ac:dyDescent="0.25">
      <c r="A51" t="s">
        <v>50</v>
      </c>
    </row>
    <row r="52" spans="1:1" x14ac:dyDescent="0.25">
      <c r="A52" t="s">
        <v>51</v>
      </c>
    </row>
    <row r="53" spans="1:1" x14ac:dyDescent="0.25">
      <c r="A53" t="s">
        <v>52</v>
      </c>
    </row>
    <row r="54" spans="1:1" x14ac:dyDescent="0.25">
      <c r="A54" t="s">
        <v>53</v>
      </c>
    </row>
    <row r="55" spans="1:1" x14ac:dyDescent="0.25">
      <c r="A55" t="s">
        <v>54</v>
      </c>
    </row>
    <row r="56" spans="1:1" x14ac:dyDescent="0.25">
      <c r="A56" t="s">
        <v>55</v>
      </c>
    </row>
    <row r="57" spans="1:1" x14ac:dyDescent="0.25">
      <c r="A57" t="s">
        <v>56</v>
      </c>
    </row>
    <row r="58" spans="1:1" x14ac:dyDescent="0.25">
      <c r="A58" t="s">
        <v>57</v>
      </c>
    </row>
    <row r="59" spans="1:1" x14ac:dyDescent="0.25">
      <c r="A59" t="s">
        <v>58</v>
      </c>
    </row>
    <row r="60" spans="1:1" x14ac:dyDescent="0.25">
      <c r="A60" t="s">
        <v>59</v>
      </c>
    </row>
    <row r="61" spans="1:1" x14ac:dyDescent="0.25">
      <c r="A61" t="s">
        <v>60</v>
      </c>
    </row>
    <row r="62" spans="1:1" x14ac:dyDescent="0.25">
      <c r="A62" t="s">
        <v>61</v>
      </c>
    </row>
    <row r="63" spans="1:1" x14ac:dyDescent="0.25">
      <c r="A63" t="s">
        <v>62</v>
      </c>
    </row>
    <row r="64" spans="1:1" x14ac:dyDescent="0.25">
      <c r="A64" t="s">
        <v>63</v>
      </c>
    </row>
    <row r="65" spans="1:1" x14ac:dyDescent="0.25">
      <c r="A65" t="s">
        <v>64</v>
      </c>
    </row>
    <row r="66" spans="1:1" x14ac:dyDescent="0.25">
      <c r="A66" t="s">
        <v>65</v>
      </c>
    </row>
    <row r="67" spans="1:1" x14ac:dyDescent="0.25">
      <c r="A67" t="s">
        <v>66</v>
      </c>
    </row>
    <row r="68" spans="1:1" x14ac:dyDescent="0.25">
      <c r="A68" t="s">
        <v>67</v>
      </c>
    </row>
    <row r="69" spans="1:1" x14ac:dyDescent="0.25">
      <c r="A69" t="s">
        <v>68</v>
      </c>
    </row>
    <row r="70" spans="1:1" x14ac:dyDescent="0.25">
      <c r="A70" t="s">
        <v>69</v>
      </c>
    </row>
    <row r="71" spans="1:1" x14ac:dyDescent="0.25">
      <c r="A71" t="s">
        <v>70</v>
      </c>
    </row>
    <row r="72" spans="1:1" x14ac:dyDescent="0.25">
      <c r="A72" t="s">
        <v>71</v>
      </c>
    </row>
    <row r="73" spans="1:1" x14ac:dyDescent="0.25">
      <c r="A73" t="s">
        <v>72</v>
      </c>
    </row>
    <row r="74" spans="1:1" x14ac:dyDescent="0.25">
      <c r="A74" t="s">
        <v>73</v>
      </c>
    </row>
    <row r="75" spans="1:1" x14ac:dyDescent="0.25">
      <c r="A75" t="s">
        <v>74</v>
      </c>
    </row>
    <row r="76" spans="1:1" x14ac:dyDescent="0.25">
      <c r="A76" t="s">
        <v>75</v>
      </c>
    </row>
    <row r="77" spans="1:1" x14ac:dyDescent="0.25">
      <c r="A77" t="s">
        <v>76</v>
      </c>
    </row>
    <row r="78" spans="1:1" x14ac:dyDescent="0.25">
      <c r="A78" t="s">
        <v>77</v>
      </c>
    </row>
    <row r="79" spans="1:1" x14ac:dyDescent="0.25">
      <c r="A79" t="s">
        <v>78</v>
      </c>
    </row>
    <row r="80" spans="1:1" x14ac:dyDescent="0.25">
      <c r="A80" t="s">
        <v>79</v>
      </c>
    </row>
    <row r="81" spans="1:1" x14ac:dyDescent="0.25">
      <c r="A81" t="s">
        <v>80</v>
      </c>
    </row>
    <row r="82" spans="1:1" x14ac:dyDescent="0.25">
      <c r="A82" t="s">
        <v>81</v>
      </c>
    </row>
    <row r="83" spans="1:1" x14ac:dyDescent="0.25">
      <c r="A83" t="s">
        <v>82</v>
      </c>
    </row>
    <row r="84" spans="1:1" x14ac:dyDescent="0.25">
      <c r="A84" t="s">
        <v>83</v>
      </c>
    </row>
    <row r="85" spans="1:1" x14ac:dyDescent="0.25">
      <c r="A85" t="s">
        <v>84</v>
      </c>
    </row>
    <row r="86" spans="1:1" x14ac:dyDescent="0.25">
      <c r="A86" t="s">
        <v>85</v>
      </c>
    </row>
    <row r="87" spans="1:1" x14ac:dyDescent="0.25">
      <c r="A87" t="s">
        <v>86</v>
      </c>
    </row>
    <row r="88" spans="1:1" x14ac:dyDescent="0.25">
      <c r="A88" t="s">
        <v>87</v>
      </c>
    </row>
    <row r="89" spans="1:1" x14ac:dyDescent="0.25">
      <c r="A89" t="s">
        <v>88</v>
      </c>
    </row>
    <row r="90" spans="1:1" x14ac:dyDescent="0.25">
      <c r="A90" t="s">
        <v>89</v>
      </c>
    </row>
    <row r="91" spans="1:1" x14ac:dyDescent="0.25">
      <c r="A91" t="s">
        <v>90</v>
      </c>
    </row>
    <row r="92" spans="1:1" x14ac:dyDescent="0.25">
      <c r="A92" t="s">
        <v>91</v>
      </c>
    </row>
    <row r="93" spans="1:1" x14ac:dyDescent="0.25">
      <c r="A93" t="s">
        <v>92</v>
      </c>
    </row>
    <row r="94" spans="1:1" x14ac:dyDescent="0.25">
      <c r="A94" t="s">
        <v>93</v>
      </c>
    </row>
    <row r="95" spans="1:1" x14ac:dyDescent="0.25">
      <c r="A95" t="s">
        <v>94</v>
      </c>
    </row>
    <row r="96" spans="1:1" x14ac:dyDescent="0.25">
      <c r="A96" t="s">
        <v>95</v>
      </c>
    </row>
    <row r="97" spans="1:1" x14ac:dyDescent="0.25">
      <c r="A97" t="s">
        <v>96</v>
      </c>
    </row>
    <row r="98" spans="1:1" x14ac:dyDescent="0.25">
      <c r="A98" t="s">
        <v>97</v>
      </c>
    </row>
    <row r="99" spans="1:1" x14ac:dyDescent="0.25">
      <c r="A99" t="s">
        <v>98</v>
      </c>
    </row>
    <row r="100" spans="1:1" x14ac:dyDescent="0.25">
      <c r="A100" t="s">
        <v>99</v>
      </c>
    </row>
    <row r="101" spans="1:1" x14ac:dyDescent="0.25">
      <c r="A101" t="s">
        <v>100</v>
      </c>
    </row>
    <row r="102" spans="1:1" x14ac:dyDescent="0.25">
      <c r="A102" t="s">
        <v>101</v>
      </c>
    </row>
    <row r="103" spans="1:1" x14ac:dyDescent="0.25">
      <c r="A103" t="s">
        <v>102</v>
      </c>
    </row>
    <row r="104" spans="1:1" x14ac:dyDescent="0.25">
      <c r="A104" t="s">
        <v>103</v>
      </c>
    </row>
    <row r="105" spans="1:1" x14ac:dyDescent="0.25">
      <c r="A105" t="s">
        <v>104</v>
      </c>
    </row>
    <row r="106" spans="1:1" x14ac:dyDescent="0.25">
      <c r="A106" t="s">
        <v>105</v>
      </c>
    </row>
    <row r="107" spans="1:1" x14ac:dyDescent="0.25">
      <c r="A107" t="s">
        <v>106</v>
      </c>
    </row>
    <row r="108" spans="1:1" x14ac:dyDescent="0.25">
      <c r="A108" t="s">
        <v>107</v>
      </c>
    </row>
    <row r="109" spans="1:1" x14ac:dyDescent="0.25">
      <c r="A109" t="s">
        <v>108</v>
      </c>
    </row>
    <row r="110" spans="1:1" x14ac:dyDescent="0.25">
      <c r="A110" t="s">
        <v>109</v>
      </c>
    </row>
    <row r="111" spans="1:1" x14ac:dyDescent="0.25">
      <c r="A111" t="s">
        <v>110</v>
      </c>
    </row>
    <row r="112" spans="1:1" x14ac:dyDescent="0.25">
      <c r="A112" t="s">
        <v>111</v>
      </c>
    </row>
    <row r="113" spans="1:1" x14ac:dyDescent="0.25">
      <c r="A113" t="s">
        <v>112</v>
      </c>
    </row>
    <row r="114" spans="1:1" x14ac:dyDescent="0.25">
      <c r="A114" t="s">
        <v>113</v>
      </c>
    </row>
    <row r="115" spans="1:1" x14ac:dyDescent="0.25">
      <c r="A115" t="s">
        <v>114</v>
      </c>
    </row>
    <row r="116" spans="1:1" x14ac:dyDescent="0.25">
      <c r="A116" t="s">
        <v>115</v>
      </c>
    </row>
    <row r="117" spans="1:1" x14ac:dyDescent="0.25">
      <c r="A117" t="s">
        <v>116</v>
      </c>
    </row>
    <row r="118" spans="1:1" x14ac:dyDescent="0.25">
      <c r="A118" t="s">
        <v>117</v>
      </c>
    </row>
    <row r="119" spans="1:1" x14ac:dyDescent="0.25">
      <c r="A119" t="s">
        <v>118</v>
      </c>
    </row>
    <row r="120" spans="1:1" x14ac:dyDescent="0.25">
      <c r="A120" t="s">
        <v>119</v>
      </c>
    </row>
    <row r="121" spans="1:1" x14ac:dyDescent="0.25">
      <c r="A121" t="s">
        <v>120</v>
      </c>
    </row>
    <row r="122" spans="1:1" x14ac:dyDescent="0.25">
      <c r="A122" t="s">
        <v>121</v>
      </c>
    </row>
    <row r="123" spans="1:1" x14ac:dyDescent="0.25">
      <c r="A123" t="s">
        <v>122</v>
      </c>
    </row>
    <row r="124" spans="1:1" x14ac:dyDescent="0.25">
      <c r="A124" t="s">
        <v>123</v>
      </c>
    </row>
    <row r="125" spans="1:1" x14ac:dyDescent="0.25">
      <c r="A125" t="s">
        <v>124</v>
      </c>
    </row>
    <row r="126" spans="1:1" x14ac:dyDescent="0.25">
      <c r="A126" t="s">
        <v>125</v>
      </c>
    </row>
    <row r="127" spans="1:1" x14ac:dyDescent="0.25">
      <c r="A127" t="s">
        <v>126</v>
      </c>
    </row>
    <row r="128" spans="1:1" x14ac:dyDescent="0.25">
      <c r="A128" t="s">
        <v>127</v>
      </c>
    </row>
    <row r="129" spans="1:1" x14ac:dyDescent="0.25">
      <c r="A129" t="s">
        <v>128</v>
      </c>
    </row>
    <row r="130" spans="1:1" x14ac:dyDescent="0.25">
      <c r="A130" t="s">
        <v>129</v>
      </c>
    </row>
    <row r="131" spans="1:1" x14ac:dyDescent="0.25">
      <c r="A131" t="s">
        <v>130</v>
      </c>
    </row>
    <row r="132" spans="1:1" x14ac:dyDescent="0.25">
      <c r="A132" t="s">
        <v>131</v>
      </c>
    </row>
    <row r="133" spans="1:1" x14ac:dyDescent="0.25">
      <c r="A133" t="s">
        <v>132</v>
      </c>
    </row>
    <row r="134" spans="1:1" x14ac:dyDescent="0.25">
      <c r="A134" t="s">
        <v>133</v>
      </c>
    </row>
    <row r="135" spans="1:1" x14ac:dyDescent="0.25">
      <c r="A135" t="s">
        <v>134</v>
      </c>
    </row>
    <row r="136" spans="1:1" x14ac:dyDescent="0.25">
      <c r="A136" t="s">
        <v>135</v>
      </c>
    </row>
    <row r="137" spans="1:1" x14ac:dyDescent="0.25">
      <c r="A137" t="s">
        <v>136</v>
      </c>
    </row>
    <row r="138" spans="1:1" x14ac:dyDescent="0.25">
      <c r="A138" t="s">
        <v>137</v>
      </c>
    </row>
    <row r="139" spans="1:1" x14ac:dyDescent="0.25">
      <c r="A139" t="s">
        <v>138</v>
      </c>
    </row>
    <row r="140" spans="1:1" x14ac:dyDescent="0.25">
      <c r="A140" t="s">
        <v>139</v>
      </c>
    </row>
    <row r="141" spans="1:1" x14ac:dyDescent="0.25">
      <c r="A141" t="s">
        <v>140</v>
      </c>
    </row>
    <row r="142" spans="1:1" x14ac:dyDescent="0.25">
      <c r="A142" t="s">
        <v>141</v>
      </c>
    </row>
    <row r="143" spans="1:1" x14ac:dyDescent="0.25">
      <c r="A143" t="s">
        <v>142</v>
      </c>
    </row>
    <row r="144" spans="1:1" x14ac:dyDescent="0.25">
      <c r="A144" t="s">
        <v>143</v>
      </c>
    </row>
    <row r="145" spans="1:1" x14ac:dyDescent="0.25">
      <c r="A145" t="s">
        <v>144</v>
      </c>
    </row>
    <row r="146" spans="1:1" x14ac:dyDescent="0.25">
      <c r="A146" t="s">
        <v>145</v>
      </c>
    </row>
    <row r="147" spans="1:1" x14ac:dyDescent="0.25">
      <c r="A147" t="s">
        <v>146</v>
      </c>
    </row>
    <row r="148" spans="1:1" x14ac:dyDescent="0.25">
      <c r="A148" t="s">
        <v>147</v>
      </c>
    </row>
    <row r="149" spans="1:1" x14ac:dyDescent="0.25">
      <c r="A149" t="s">
        <v>148</v>
      </c>
    </row>
    <row r="150" spans="1:1" x14ac:dyDescent="0.25">
      <c r="A150" t="s">
        <v>149</v>
      </c>
    </row>
    <row r="151" spans="1:1" x14ac:dyDescent="0.25">
      <c r="A151" t="s">
        <v>150</v>
      </c>
    </row>
    <row r="152" spans="1:1" x14ac:dyDescent="0.25">
      <c r="A152" t="s">
        <v>151</v>
      </c>
    </row>
    <row r="153" spans="1:1" x14ac:dyDescent="0.25">
      <c r="A153" t="s">
        <v>152</v>
      </c>
    </row>
    <row r="154" spans="1:1" x14ac:dyDescent="0.25">
      <c r="A154" t="s">
        <v>153</v>
      </c>
    </row>
    <row r="155" spans="1:1" x14ac:dyDescent="0.25">
      <c r="A155" t="s">
        <v>154</v>
      </c>
    </row>
    <row r="156" spans="1:1" x14ac:dyDescent="0.25">
      <c r="A156" t="s">
        <v>155</v>
      </c>
    </row>
    <row r="157" spans="1:1" x14ac:dyDescent="0.25">
      <c r="A157" t="s">
        <v>156</v>
      </c>
    </row>
    <row r="158" spans="1:1" x14ac:dyDescent="0.25">
      <c r="A158" t="s">
        <v>157</v>
      </c>
    </row>
    <row r="159" spans="1:1" x14ac:dyDescent="0.25">
      <c r="A159" t="s">
        <v>158</v>
      </c>
    </row>
    <row r="160" spans="1:1" x14ac:dyDescent="0.25">
      <c r="A160" t="s">
        <v>159</v>
      </c>
    </row>
    <row r="161" spans="1:1" x14ac:dyDescent="0.25">
      <c r="A161" t="s">
        <v>160</v>
      </c>
    </row>
    <row r="162" spans="1:1" x14ac:dyDescent="0.25">
      <c r="A162" t="s">
        <v>161</v>
      </c>
    </row>
    <row r="163" spans="1:1" x14ac:dyDescent="0.25">
      <c r="A163" t="s">
        <v>162</v>
      </c>
    </row>
    <row r="164" spans="1:1" x14ac:dyDescent="0.25">
      <c r="A164" t="s">
        <v>163</v>
      </c>
    </row>
    <row r="165" spans="1:1" x14ac:dyDescent="0.25">
      <c r="A165" t="s">
        <v>164</v>
      </c>
    </row>
    <row r="166" spans="1:1" x14ac:dyDescent="0.25">
      <c r="A166" t="s">
        <v>165</v>
      </c>
    </row>
    <row r="167" spans="1:1" x14ac:dyDescent="0.25">
      <c r="A167" t="s">
        <v>166</v>
      </c>
    </row>
    <row r="168" spans="1:1" x14ac:dyDescent="0.25">
      <c r="A168" t="s">
        <v>167</v>
      </c>
    </row>
    <row r="169" spans="1:1" x14ac:dyDescent="0.25">
      <c r="A169" t="s">
        <v>168</v>
      </c>
    </row>
    <row r="170" spans="1:1" x14ac:dyDescent="0.25">
      <c r="A170" t="s">
        <v>169</v>
      </c>
    </row>
    <row r="171" spans="1:1" x14ac:dyDescent="0.25">
      <c r="A171" t="s">
        <v>170</v>
      </c>
    </row>
    <row r="172" spans="1:1" x14ac:dyDescent="0.25">
      <c r="A172" t="s">
        <v>171</v>
      </c>
    </row>
    <row r="173" spans="1:1" x14ac:dyDescent="0.25">
      <c r="A173" t="s">
        <v>172</v>
      </c>
    </row>
    <row r="174" spans="1:1" x14ac:dyDescent="0.25">
      <c r="A174" t="s">
        <v>173</v>
      </c>
    </row>
    <row r="175" spans="1:1" x14ac:dyDescent="0.25">
      <c r="A175" t="s">
        <v>174</v>
      </c>
    </row>
    <row r="176" spans="1:1" x14ac:dyDescent="0.25">
      <c r="A176" t="s">
        <v>175</v>
      </c>
    </row>
    <row r="177" spans="1:1" x14ac:dyDescent="0.25">
      <c r="A177" t="s">
        <v>176</v>
      </c>
    </row>
    <row r="178" spans="1:1" x14ac:dyDescent="0.25">
      <c r="A178" t="s">
        <v>177</v>
      </c>
    </row>
    <row r="179" spans="1:1" x14ac:dyDescent="0.25">
      <c r="A179" t="s">
        <v>178</v>
      </c>
    </row>
    <row r="180" spans="1:1" x14ac:dyDescent="0.25">
      <c r="A180" t="s">
        <v>179</v>
      </c>
    </row>
    <row r="181" spans="1:1" x14ac:dyDescent="0.25">
      <c r="A181" t="s">
        <v>180</v>
      </c>
    </row>
    <row r="182" spans="1:1" x14ac:dyDescent="0.25">
      <c r="A182" t="s">
        <v>181</v>
      </c>
    </row>
    <row r="183" spans="1:1" x14ac:dyDescent="0.25">
      <c r="A183" t="s">
        <v>182</v>
      </c>
    </row>
    <row r="184" spans="1:1" x14ac:dyDescent="0.25">
      <c r="A184" t="s">
        <v>183</v>
      </c>
    </row>
    <row r="185" spans="1:1" x14ac:dyDescent="0.25">
      <c r="A185" t="s">
        <v>184</v>
      </c>
    </row>
    <row r="186" spans="1:1" x14ac:dyDescent="0.25">
      <c r="A186" t="s">
        <v>185</v>
      </c>
    </row>
    <row r="187" spans="1:1" x14ac:dyDescent="0.25">
      <c r="A187" t="s">
        <v>186</v>
      </c>
    </row>
    <row r="188" spans="1:1" x14ac:dyDescent="0.25">
      <c r="A188" t="s">
        <v>187</v>
      </c>
    </row>
    <row r="189" spans="1:1" x14ac:dyDescent="0.25">
      <c r="A189" t="s">
        <v>188</v>
      </c>
    </row>
    <row r="190" spans="1:1" x14ac:dyDescent="0.25">
      <c r="A190" t="s">
        <v>189</v>
      </c>
    </row>
    <row r="191" spans="1:1" x14ac:dyDescent="0.25">
      <c r="A191" t="s">
        <v>190</v>
      </c>
    </row>
    <row r="192" spans="1:1" x14ac:dyDescent="0.25">
      <c r="A192" t="s">
        <v>191</v>
      </c>
    </row>
    <row r="193" spans="1:1" x14ac:dyDescent="0.25">
      <c r="A193" t="s">
        <v>192</v>
      </c>
    </row>
    <row r="194" spans="1:1" x14ac:dyDescent="0.25">
      <c r="A194" t="s">
        <v>193</v>
      </c>
    </row>
    <row r="195" spans="1:1" x14ac:dyDescent="0.25">
      <c r="A195" t="s">
        <v>194</v>
      </c>
    </row>
    <row r="196" spans="1:1" x14ac:dyDescent="0.25">
      <c r="A196" t="s">
        <v>195</v>
      </c>
    </row>
    <row r="197" spans="1:1" x14ac:dyDescent="0.25">
      <c r="A197" t="s">
        <v>196</v>
      </c>
    </row>
    <row r="198" spans="1:1" x14ac:dyDescent="0.25">
      <c r="A198" t="s">
        <v>197</v>
      </c>
    </row>
    <row r="199" spans="1:1" x14ac:dyDescent="0.25">
      <c r="A199" t="s">
        <v>198</v>
      </c>
    </row>
    <row r="200" spans="1:1" x14ac:dyDescent="0.25">
      <c r="A200" t="s">
        <v>199</v>
      </c>
    </row>
    <row r="201" spans="1:1" x14ac:dyDescent="0.25">
      <c r="A201" t="s">
        <v>200</v>
      </c>
    </row>
    <row r="202" spans="1:1" x14ac:dyDescent="0.25">
      <c r="A202" t="s">
        <v>201</v>
      </c>
    </row>
    <row r="203" spans="1:1" x14ac:dyDescent="0.25">
      <c r="A203" t="s">
        <v>202</v>
      </c>
    </row>
    <row r="204" spans="1:1" x14ac:dyDescent="0.25">
      <c r="A204" t="s">
        <v>203</v>
      </c>
    </row>
    <row r="205" spans="1:1" x14ac:dyDescent="0.25">
      <c r="A205" t="s">
        <v>204</v>
      </c>
    </row>
    <row r="206" spans="1:1" x14ac:dyDescent="0.25">
      <c r="A206" t="s">
        <v>205</v>
      </c>
    </row>
    <row r="207" spans="1:1" x14ac:dyDescent="0.25">
      <c r="A207" t="s">
        <v>206</v>
      </c>
    </row>
    <row r="208" spans="1:1" x14ac:dyDescent="0.25">
      <c r="A208" t="s">
        <v>207</v>
      </c>
    </row>
    <row r="209" spans="1:1" x14ac:dyDescent="0.25">
      <c r="A209" t="s">
        <v>208</v>
      </c>
    </row>
    <row r="210" spans="1:1" x14ac:dyDescent="0.25">
      <c r="A210" t="s">
        <v>209</v>
      </c>
    </row>
    <row r="211" spans="1:1" x14ac:dyDescent="0.25">
      <c r="A211" t="s">
        <v>210</v>
      </c>
    </row>
    <row r="212" spans="1:1" x14ac:dyDescent="0.25">
      <c r="A212" t="s">
        <v>211</v>
      </c>
    </row>
    <row r="213" spans="1:1" x14ac:dyDescent="0.25">
      <c r="A213" t="s">
        <v>212</v>
      </c>
    </row>
    <row r="214" spans="1:1" x14ac:dyDescent="0.25">
      <c r="A214" t="s">
        <v>213</v>
      </c>
    </row>
    <row r="215" spans="1:1" x14ac:dyDescent="0.25">
      <c r="A215" t="s">
        <v>214</v>
      </c>
    </row>
    <row r="216" spans="1:1" x14ac:dyDescent="0.25">
      <c r="A216" t="s">
        <v>215</v>
      </c>
    </row>
    <row r="217" spans="1:1" x14ac:dyDescent="0.25">
      <c r="A217" t="s">
        <v>216</v>
      </c>
    </row>
    <row r="218" spans="1:1" x14ac:dyDescent="0.25">
      <c r="A218" t="s">
        <v>217</v>
      </c>
    </row>
    <row r="219" spans="1:1" x14ac:dyDescent="0.25">
      <c r="A219" t="s">
        <v>218</v>
      </c>
    </row>
    <row r="220" spans="1:1" x14ac:dyDescent="0.25">
      <c r="A220" t="s">
        <v>219</v>
      </c>
    </row>
    <row r="221" spans="1:1" x14ac:dyDescent="0.25">
      <c r="A221" t="s">
        <v>220</v>
      </c>
    </row>
    <row r="222" spans="1:1" x14ac:dyDescent="0.25">
      <c r="A222" t="s">
        <v>221</v>
      </c>
    </row>
    <row r="223" spans="1:1" x14ac:dyDescent="0.25">
      <c r="A223" t="s">
        <v>222</v>
      </c>
    </row>
    <row r="224" spans="1:1" x14ac:dyDescent="0.25">
      <c r="A224" t="s">
        <v>223</v>
      </c>
    </row>
    <row r="225" spans="1:1" x14ac:dyDescent="0.25">
      <c r="A225" t="s">
        <v>224</v>
      </c>
    </row>
    <row r="226" spans="1:1" x14ac:dyDescent="0.25">
      <c r="A226" t="s">
        <v>225</v>
      </c>
    </row>
    <row r="227" spans="1:1" x14ac:dyDescent="0.25">
      <c r="A227" t="s">
        <v>226</v>
      </c>
    </row>
    <row r="228" spans="1:1" x14ac:dyDescent="0.25">
      <c r="A228" t="s">
        <v>227</v>
      </c>
    </row>
    <row r="229" spans="1:1" x14ac:dyDescent="0.25">
      <c r="A229" t="s">
        <v>228</v>
      </c>
    </row>
    <row r="230" spans="1:1" x14ac:dyDescent="0.25">
      <c r="A230" t="s">
        <v>229</v>
      </c>
    </row>
    <row r="231" spans="1:1" x14ac:dyDescent="0.25">
      <c r="A231" t="s">
        <v>230</v>
      </c>
    </row>
    <row r="232" spans="1:1" x14ac:dyDescent="0.25">
      <c r="A232" t="s">
        <v>231</v>
      </c>
    </row>
    <row r="233" spans="1:1" x14ac:dyDescent="0.25">
      <c r="A233" t="s">
        <v>232</v>
      </c>
    </row>
    <row r="234" spans="1:1" x14ac:dyDescent="0.25">
      <c r="A234" t="s">
        <v>233</v>
      </c>
    </row>
    <row r="235" spans="1:1" x14ac:dyDescent="0.25">
      <c r="A235" t="s">
        <v>234</v>
      </c>
    </row>
    <row r="236" spans="1:1" x14ac:dyDescent="0.25">
      <c r="A236" t="s">
        <v>235</v>
      </c>
    </row>
    <row r="237" spans="1:1" x14ac:dyDescent="0.25">
      <c r="A237" t="s">
        <v>236</v>
      </c>
    </row>
    <row r="238" spans="1:1" x14ac:dyDescent="0.25">
      <c r="A238" t="s">
        <v>237</v>
      </c>
    </row>
    <row r="239" spans="1:1" x14ac:dyDescent="0.25">
      <c r="A239" t="s">
        <v>238</v>
      </c>
    </row>
    <row r="240" spans="1:1" x14ac:dyDescent="0.25">
      <c r="A240" t="s">
        <v>239</v>
      </c>
    </row>
    <row r="241" spans="1:1" x14ac:dyDescent="0.25">
      <c r="A241" t="s">
        <v>240</v>
      </c>
    </row>
    <row r="242" spans="1:1" x14ac:dyDescent="0.25">
      <c r="A242" t="s">
        <v>241</v>
      </c>
    </row>
    <row r="243" spans="1:1" x14ac:dyDescent="0.25">
      <c r="A243" t="s">
        <v>242</v>
      </c>
    </row>
    <row r="244" spans="1:1" x14ac:dyDescent="0.25">
      <c r="A244" t="s">
        <v>243</v>
      </c>
    </row>
    <row r="245" spans="1:1" x14ac:dyDescent="0.25">
      <c r="A245" t="s">
        <v>244</v>
      </c>
    </row>
    <row r="246" spans="1:1" x14ac:dyDescent="0.25">
      <c r="A246" t="s">
        <v>245</v>
      </c>
    </row>
    <row r="247" spans="1:1" x14ac:dyDescent="0.25">
      <c r="A247" t="s">
        <v>246</v>
      </c>
    </row>
    <row r="248" spans="1:1" x14ac:dyDescent="0.25">
      <c r="A248" t="s">
        <v>247</v>
      </c>
    </row>
    <row r="249" spans="1:1" x14ac:dyDescent="0.25">
      <c r="A249" t="s">
        <v>248</v>
      </c>
    </row>
    <row r="250" spans="1:1" x14ac:dyDescent="0.25">
      <c r="A250" t="s">
        <v>249</v>
      </c>
    </row>
    <row r="251" spans="1:1" x14ac:dyDescent="0.25">
      <c r="A251" t="s">
        <v>250</v>
      </c>
    </row>
    <row r="252" spans="1:1" x14ac:dyDescent="0.25">
      <c r="A252" t="s">
        <v>251</v>
      </c>
    </row>
    <row r="253" spans="1:1" x14ac:dyDescent="0.25">
      <c r="A253" t="s">
        <v>252</v>
      </c>
    </row>
    <row r="254" spans="1:1" x14ac:dyDescent="0.25">
      <c r="A254" t="s">
        <v>253</v>
      </c>
    </row>
    <row r="255" spans="1:1" x14ac:dyDescent="0.25">
      <c r="A255" t="s">
        <v>254</v>
      </c>
    </row>
    <row r="256" spans="1:1" x14ac:dyDescent="0.25">
      <c r="A256" t="s">
        <v>255</v>
      </c>
    </row>
    <row r="257" spans="1:1" x14ac:dyDescent="0.25">
      <c r="A257" t="s">
        <v>256</v>
      </c>
    </row>
    <row r="258" spans="1:1" x14ac:dyDescent="0.25">
      <c r="A258" t="s">
        <v>257</v>
      </c>
    </row>
    <row r="259" spans="1:1" x14ac:dyDescent="0.25">
      <c r="A259" t="s">
        <v>258</v>
      </c>
    </row>
    <row r="260" spans="1:1" x14ac:dyDescent="0.25">
      <c r="A260" t="s">
        <v>259</v>
      </c>
    </row>
    <row r="261" spans="1:1" x14ac:dyDescent="0.25">
      <c r="A261" t="s">
        <v>260</v>
      </c>
    </row>
    <row r="262" spans="1:1" x14ac:dyDescent="0.25">
      <c r="A262" t="s">
        <v>261</v>
      </c>
    </row>
    <row r="263" spans="1:1" x14ac:dyDescent="0.25">
      <c r="A263" t="s">
        <v>262</v>
      </c>
    </row>
    <row r="264" spans="1:1" x14ac:dyDescent="0.25">
      <c r="A264" t="s">
        <v>263</v>
      </c>
    </row>
    <row r="265" spans="1:1" x14ac:dyDescent="0.25">
      <c r="A265" t="s">
        <v>264</v>
      </c>
    </row>
    <row r="266" spans="1:1" x14ac:dyDescent="0.25">
      <c r="A266" t="s">
        <v>265</v>
      </c>
    </row>
    <row r="267" spans="1:1" x14ac:dyDescent="0.25">
      <c r="A267" t="s">
        <v>266</v>
      </c>
    </row>
    <row r="268" spans="1:1" x14ac:dyDescent="0.25">
      <c r="A268" t="s">
        <v>267</v>
      </c>
    </row>
    <row r="269" spans="1:1" x14ac:dyDescent="0.25">
      <c r="A269" t="s">
        <v>268</v>
      </c>
    </row>
    <row r="270" spans="1:1" x14ac:dyDescent="0.25">
      <c r="A270" t="s">
        <v>269</v>
      </c>
    </row>
    <row r="271" spans="1:1" x14ac:dyDescent="0.25">
      <c r="A271" t="s">
        <v>270</v>
      </c>
    </row>
    <row r="272" spans="1:1" x14ac:dyDescent="0.25">
      <c r="A272" t="s">
        <v>271</v>
      </c>
    </row>
    <row r="273" spans="1:1" x14ac:dyDescent="0.25">
      <c r="A273" t="s">
        <v>272</v>
      </c>
    </row>
    <row r="274" spans="1:1" x14ac:dyDescent="0.25">
      <c r="A274" t="s">
        <v>273</v>
      </c>
    </row>
    <row r="275" spans="1:1" x14ac:dyDescent="0.25">
      <c r="A275" t="s">
        <v>274</v>
      </c>
    </row>
    <row r="276" spans="1:1" x14ac:dyDescent="0.25">
      <c r="A276" t="s">
        <v>275</v>
      </c>
    </row>
    <row r="277" spans="1:1" x14ac:dyDescent="0.25">
      <c r="A277" t="s">
        <v>276</v>
      </c>
    </row>
    <row r="278" spans="1:1" x14ac:dyDescent="0.25">
      <c r="A278" t="s">
        <v>277</v>
      </c>
    </row>
    <row r="279" spans="1:1" x14ac:dyDescent="0.25">
      <c r="A279" t="s">
        <v>278</v>
      </c>
    </row>
    <row r="280" spans="1:1" x14ac:dyDescent="0.25">
      <c r="A280" t="s">
        <v>279</v>
      </c>
    </row>
    <row r="281" spans="1:1" x14ac:dyDescent="0.25">
      <c r="A281" t="s">
        <v>280</v>
      </c>
    </row>
    <row r="282" spans="1:1" x14ac:dyDescent="0.25">
      <c r="A282" t="s">
        <v>281</v>
      </c>
    </row>
    <row r="283" spans="1:1" x14ac:dyDescent="0.25">
      <c r="A283" t="s">
        <v>282</v>
      </c>
    </row>
    <row r="284" spans="1:1" x14ac:dyDescent="0.25">
      <c r="A284" t="s">
        <v>283</v>
      </c>
    </row>
    <row r="285" spans="1:1" x14ac:dyDescent="0.25">
      <c r="A285" t="s">
        <v>284</v>
      </c>
    </row>
    <row r="286" spans="1:1" x14ac:dyDescent="0.25">
      <c r="A286" t="s">
        <v>285</v>
      </c>
    </row>
    <row r="287" spans="1:1" x14ac:dyDescent="0.25">
      <c r="A287" t="s">
        <v>286</v>
      </c>
    </row>
    <row r="288" spans="1:1" x14ac:dyDescent="0.25">
      <c r="A288" t="s">
        <v>287</v>
      </c>
    </row>
    <row r="289" spans="1:1" x14ac:dyDescent="0.25">
      <c r="A289" t="s">
        <v>288</v>
      </c>
    </row>
    <row r="290" spans="1:1" x14ac:dyDescent="0.25">
      <c r="A290" t="s">
        <v>289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92"/>
  <sheetViews>
    <sheetView workbookViewId="0">
      <selection activeCell="F28" sqref="F28"/>
    </sheetView>
  </sheetViews>
  <sheetFormatPr defaultRowHeight="15" x14ac:dyDescent="0.25"/>
  <cols>
    <col min="1" max="1" width="15.42578125" bestFit="1" customWidth="1"/>
    <col min="3" max="3" width="15.7109375" customWidth="1"/>
    <col min="4" max="4" width="15.42578125" bestFit="1" customWidth="1"/>
    <col min="6" max="6" width="15.5703125" customWidth="1"/>
    <col min="7" max="7" width="14.85546875" customWidth="1"/>
    <col min="8" max="8" width="14.85546875" bestFit="1" customWidth="1"/>
  </cols>
  <sheetData>
    <row r="1" spans="1:6" x14ac:dyDescent="0.25">
      <c r="A1" s="93" t="s">
        <v>294</v>
      </c>
      <c r="B1" s="93"/>
      <c r="C1" s="93"/>
      <c r="D1" s="94" t="s">
        <v>295</v>
      </c>
      <c r="E1" s="94"/>
      <c r="F1" s="94"/>
    </row>
    <row r="2" spans="1:6" x14ac:dyDescent="0.25">
      <c r="A2" s="1" t="s">
        <v>290</v>
      </c>
      <c r="B2" s="1" t="s">
        <v>291</v>
      </c>
      <c r="C2" s="1" t="s">
        <v>292</v>
      </c>
      <c r="D2" s="2" t="s">
        <v>290</v>
      </c>
      <c r="E2" s="2" t="s">
        <v>291</v>
      </c>
      <c r="F2" s="2" t="s">
        <v>292</v>
      </c>
    </row>
    <row r="3" spans="1:6" x14ac:dyDescent="0.25">
      <c r="A3" s="1" t="s">
        <v>0</v>
      </c>
      <c r="B3" s="1">
        <v>2023</v>
      </c>
      <c r="C3" s="1">
        <v>47428</v>
      </c>
      <c r="D3" s="2" t="s">
        <v>0</v>
      </c>
      <c r="E3" s="2">
        <v>2023</v>
      </c>
      <c r="F3" s="2">
        <v>34160</v>
      </c>
    </row>
    <row r="4" spans="1:6" x14ac:dyDescent="0.25">
      <c r="A4" s="1" t="s">
        <v>1</v>
      </c>
      <c r="B4" s="1">
        <v>2023</v>
      </c>
      <c r="C4" s="1">
        <v>134033</v>
      </c>
      <c r="D4" s="2" t="s">
        <v>1</v>
      </c>
      <c r="E4" s="2">
        <v>2023</v>
      </c>
      <c r="F4" s="2">
        <v>95667</v>
      </c>
    </row>
    <row r="5" spans="1:6" x14ac:dyDescent="0.25">
      <c r="A5" s="1" t="s">
        <v>2</v>
      </c>
      <c r="B5" s="1">
        <v>2023</v>
      </c>
      <c r="C5" s="1">
        <v>122977</v>
      </c>
      <c r="D5" s="2" t="s">
        <v>2</v>
      </c>
      <c r="E5" s="2">
        <v>2023</v>
      </c>
      <c r="F5" s="2">
        <v>51462</v>
      </c>
    </row>
    <row r="6" spans="1:6" x14ac:dyDescent="0.25">
      <c r="A6" s="1" t="s">
        <v>3</v>
      </c>
      <c r="B6" s="1">
        <v>2023</v>
      </c>
      <c r="C6" s="1">
        <v>43779</v>
      </c>
      <c r="D6" s="2" t="s">
        <v>3</v>
      </c>
      <c r="E6" s="2">
        <v>2023</v>
      </c>
      <c r="F6" s="2">
        <v>8344</v>
      </c>
    </row>
    <row r="7" spans="1:6" x14ac:dyDescent="0.25">
      <c r="A7" s="1" t="s">
        <v>4</v>
      </c>
      <c r="B7" s="1">
        <v>2023</v>
      </c>
      <c r="C7" s="1">
        <v>83778</v>
      </c>
      <c r="D7" s="2" t="s">
        <v>4</v>
      </c>
      <c r="E7" s="2">
        <v>2023</v>
      </c>
      <c r="F7" s="2">
        <v>41927</v>
      </c>
    </row>
    <row r="8" spans="1:6" x14ac:dyDescent="0.25">
      <c r="A8" s="1" t="s">
        <v>5</v>
      </c>
      <c r="B8" s="1">
        <v>2023</v>
      </c>
      <c r="C8" s="1">
        <v>29469</v>
      </c>
      <c r="D8" s="2" t="s">
        <v>5</v>
      </c>
      <c r="E8" s="2">
        <v>2023</v>
      </c>
      <c r="F8" s="2">
        <v>284</v>
      </c>
    </row>
    <row r="9" spans="1:6" x14ac:dyDescent="0.25">
      <c r="A9" s="1" t="s">
        <v>6</v>
      </c>
      <c r="B9" s="1">
        <v>2023</v>
      </c>
      <c r="C9" s="1">
        <v>63631</v>
      </c>
      <c r="D9" s="2" t="s">
        <v>6</v>
      </c>
      <c r="E9" s="2">
        <v>2023</v>
      </c>
      <c r="F9" s="2">
        <v>13886</v>
      </c>
    </row>
    <row r="10" spans="1:6" x14ac:dyDescent="0.25">
      <c r="A10" s="1" t="s">
        <v>7</v>
      </c>
      <c r="B10" s="1">
        <v>2023</v>
      </c>
      <c r="C10" s="1">
        <v>159073</v>
      </c>
      <c r="D10" s="2" t="s">
        <v>7</v>
      </c>
      <c r="E10" s="2">
        <v>2023</v>
      </c>
      <c r="F10" s="2">
        <v>43784</v>
      </c>
    </row>
    <row r="11" spans="1:6" x14ac:dyDescent="0.25">
      <c r="A11" s="1" t="s">
        <v>8</v>
      </c>
      <c r="B11" s="1">
        <v>2023</v>
      </c>
      <c r="C11" s="1">
        <v>45933</v>
      </c>
      <c r="D11" s="2" t="s">
        <v>8</v>
      </c>
      <c r="E11" s="2">
        <v>2023</v>
      </c>
      <c r="F11" s="2">
        <v>28621</v>
      </c>
    </row>
    <row r="12" spans="1:6" x14ac:dyDescent="0.25">
      <c r="A12" s="1" t="s">
        <v>9</v>
      </c>
      <c r="B12" s="1">
        <v>2023</v>
      </c>
      <c r="C12" s="1">
        <v>178637</v>
      </c>
      <c r="D12" s="2" t="s">
        <v>9</v>
      </c>
      <c r="E12" s="2">
        <v>2023</v>
      </c>
      <c r="F12" s="2">
        <v>59516</v>
      </c>
    </row>
    <row r="13" spans="1:6" x14ac:dyDescent="0.25">
      <c r="A13" s="1" t="s">
        <v>10</v>
      </c>
      <c r="B13" s="1">
        <v>2023</v>
      </c>
      <c r="C13" s="1">
        <v>99498</v>
      </c>
      <c r="D13" s="2" t="s">
        <v>10</v>
      </c>
      <c r="E13" s="2">
        <v>2023</v>
      </c>
      <c r="F13" s="2">
        <v>16456</v>
      </c>
    </row>
    <row r="14" spans="1:6" x14ac:dyDescent="0.25">
      <c r="A14" s="1" t="s">
        <v>11</v>
      </c>
      <c r="B14" s="1">
        <v>2023</v>
      </c>
      <c r="C14" s="1" t="s">
        <v>422</v>
      </c>
      <c r="D14" s="2" t="s">
        <v>11</v>
      </c>
      <c r="E14" s="2">
        <v>2023</v>
      </c>
      <c r="F14" s="2" t="s">
        <v>422</v>
      </c>
    </row>
    <row r="15" spans="1:6" x14ac:dyDescent="0.25">
      <c r="A15" s="1" t="s">
        <v>12</v>
      </c>
      <c r="B15" s="1">
        <v>2023</v>
      </c>
      <c r="C15" s="1">
        <v>12406</v>
      </c>
      <c r="D15" s="2" t="s">
        <v>12</v>
      </c>
      <c r="E15" s="2">
        <v>2023</v>
      </c>
      <c r="F15" s="2">
        <v>2041</v>
      </c>
    </row>
    <row r="16" spans="1:6" x14ac:dyDescent="0.25">
      <c r="A16" s="1" t="s">
        <v>13</v>
      </c>
      <c r="B16" s="1">
        <v>2023</v>
      </c>
      <c r="C16" s="1">
        <v>139580</v>
      </c>
      <c r="D16" s="2" t="s">
        <v>13</v>
      </c>
      <c r="E16" s="2">
        <v>2023</v>
      </c>
      <c r="F16" s="2">
        <v>52748</v>
      </c>
    </row>
    <row r="17" spans="1:6" x14ac:dyDescent="0.25">
      <c r="A17" s="1" t="s">
        <v>14</v>
      </c>
      <c r="B17" s="1">
        <v>2023</v>
      </c>
      <c r="C17" s="1">
        <v>204390</v>
      </c>
      <c r="D17" s="2" t="s">
        <v>14</v>
      </c>
      <c r="E17" s="2">
        <v>2023</v>
      </c>
      <c r="F17" s="2">
        <v>95138</v>
      </c>
    </row>
    <row r="18" spans="1:6" x14ac:dyDescent="0.25">
      <c r="A18" s="1" t="s">
        <v>15</v>
      </c>
      <c r="B18" s="1">
        <v>2023</v>
      </c>
      <c r="C18" s="1">
        <v>3401</v>
      </c>
      <c r="D18" s="2" t="s">
        <v>15</v>
      </c>
      <c r="E18" s="2">
        <v>2023</v>
      </c>
      <c r="F18" s="2">
        <v>16888</v>
      </c>
    </row>
    <row r="19" spans="1:6" x14ac:dyDescent="0.25">
      <c r="A19" s="1" t="s">
        <v>16</v>
      </c>
      <c r="B19" s="1">
        <v>2023</v>
      </c>
      <c r="C19" s="1">
        <v>132199</v>
      </c>
      <c r="D19" s="2" t="s">
        <v>16</v>
      </c>
      <c r="E19" s="2">
        <v>2023</v>
      </c>
      <c r="F19" s="2">
        <v>65733</v>
      </c>
    </row>
    <row r="20" spans="1:6" x14ac:dyDescent="0.25">
      <c r="A20" s="1" t="s">
        <v>17</v>
      </c>
      <c r="B20" s="1">
        <v>2023</v>
      </c>
      <c r="C20" s="1">
        <v>38942</v>
      </c>
      <c r="D20" s="2" t="s">
        <v>17</v>
      </c>
      <c r="E20" s="2">
        <v>2023</v>
      </c>
      <c r="F20" s="2">
        <v>7495</v>
      </c>
    </row>
    <row r="21" spans="1:6" x14ac:dyDescent="0.25">
      <c r="A21" s="1" t="s">
        <v>18</v>
      </c>
      <c r="B21" s="1">
        <v>2023</v>
      </c>
      <c r="C21" s="1">
        <v>352551</v>
      </c>
      <c r="D21" s="2" t="s">
        <v>18</v>
      </c>
      <c r="E21" s="2">
        <v>2023</v>
      </c>
      <c r="F21" s="2">
        <v>160925</v>
      </c>
    </row>
    <row r="22" spans="1:6" x14ac:dyDescent="0.25">
      <c r="A22" s="1" t="s">
        <v>19</v>
      </c>
      <c r="B22" s="1">
        <v>2023</v>
      </c>
      <c r="C22" s="1">
        <v>307517</v>
      </c>
      <c r="D22" s="2" t="s">
        <v>19</v>
      </c>
      <c r="E22" s="2">
        <v>2023</v>
      </c>
      <c r="F22" s="2">
        <v>140756</v>
      </c>
    </row>
    <row r="23" spans="1:6" x14ac:dyDescent="0.25">
      <c r="A23" s="1" t="s">
        <v>20</v>
      </c>
      <c r="B23" s="1">
        <v>2023</v>
      </c>
      <c r="C23" s="1">
        <v>244533</v>
      </c>
      <c r="D23" s="2" t="s">
        <v>20</v>
      </c>
      <c r="E23" s="2">
        <v>2023</v>
      </c>
      <c r="F23" s="2">
        <v>167795</v>
      </c>
    </row>
    <row r="24" spans="1:6" x14ac:dyDescent="0.25">
      <c r="A24" s="1" t="s">
        <v>21</v>
      </c>
      <c r="B24" s="1">
        <v>2023</v>
      </c>
      <c r="C24" s="1">
        <v>42831</v>
      </c>
      <c r="D24" s="2" t="s">
        <v>21</v>
      </c>
      <c r="E24" s="2">
        <v>2023</v>
      </c>
      <c r="F24" s="2">
        <v>4668</v>
      </c>
    </row>
    <row r="25" spans="1:6" x14ac:dyDescent="0.25">
      <c r="A25" s="1" t="s">
        <v>22</v>
      </c>
      <c r="B25" s="1">
        <v>2023</v>
      </c>
      <c r="C25" s="1">
        <v>82232</v>
      </c>
      <c r="D25" s="2" t="s">
        <v>22</v>
      </c>
      <c r="E25" s="2">
        <v>2023</v>
      </c>
      <c r="F25" s="2">
        <v>66174</v>
      </c>
    </row>
    <row r="26" spans="1:6" x14ac:dyDescent="0.25">
      <c r="A26" s="1" t="s">
        <v>23</v>
      </c>
      <c r="B26" s="1">
        <v>2023</v>
      </c>
      <c r="C26" s="1">
        <v>43963</v>
      </c>
      <c r="D26" s="2" t="s">
        <v>23</v>
      </c>
      <c r="E26" s="2">
        <v>2023</v>
      </c>
      <c r="F26" s="2">
        <v>2505</v>
      </c>
    </row>
    <row r="27" spans="1:6" x14ac:dyDescent="0.25">
      <c r="A27" s="1" t="s">
        <v>24</v>
      </c>
      <c r="B27" s="1">
        <v>2023</v>
      </c>
      <c r="C27" s="1">
        <v>93976</v>
      </c>
      <c r="D27" s="2" t="s">
        <v>24</v>
      </c>
      <c r="E27" s="2">
        <v>2023</v>
      </c>
      <c r="F27" s="2">
        <v>60017</v>
      </c>
    </row>
    <row r="28" spans="1:6" x14ac:dyDescent="0.25">
      <c r="A28" s="1" t="s">
        <v>25</v>
      </c>
      <c r="B28" s="1">
        <v>2023</v>
      </c>
      <c r="C28" s="1">
        <v>54481</v>
      </c>
      <c r="D28" s="2" t="s">
        <v>25</v>
      </c>
      <c r="E28" s="2">
        <v>2023</v>
      </c>
      <c r="F28" s="2">
        <v>28595</v>
      </c>
    </row>
    <row r="29" spans="1:6" x14ac:dyDescent="0.25">
      <c r="A29" s="1" t="s">
        <v>26</v>
      </c>
      <c r="B29" s="1">
        <v>2023</v>
      </c>
      <c r="C29" s="1">
        <v>38640</v>
      </c>
      <c r="D29" s="2" t="s">
        <v>26</v>
      </c>
      <c r="E29" s="2">
        <v>2023</v>
      </c>
      <c r="F29" s="2">
        <v>7753</v>
      </c>
    </row>
    <row r="30" spans="1:6" x14ac:dyDescent="0.25">
      <c r="A30" s="1" t="s">
        <v>27</v>
      </c>
      <c r="B30" s="1">
        <v>2023</v>
      </c>
      <c r="C30" s="1">
        <v>233263</v>
      </c>
      <c r="D30" s="2" t="s">
        <v>27</v>
      </c>
      <c r="E30" s="2">
        <v>2023</v>
      </c>
      <c r="F30" s="2">
        <v>57816</v>
      </c>
    </row>
    <row r="31" spans="1:6" x14ac:dyDescent="0.25">
      <c r="A31" s="1" t="s">
        <v>28</v>
      </c>
      <c r="B31" s="1">
        <v>2023</v>
      </c>
      <c r="C31" s="1">
        <v>82101</v>
      </c>
      <c r="D31" s="2" t="s">
        <v>28</v>
      </c>
      <c r="E31" s="2">
        <v>2023</v>
      </c>
      <c r="F31" s="2">
        <v>30861</v>
      </c>
    </row>
    <row r="32" spans="1:6" x14ac:dyDescent="0.25">
      <c r="A32" s="1" t="s">
        <v>29</v>
      </c>
      <c r="B32" s="1">
        <v>2023</v>
      </c>
      <c r="C32" s="1">
        <v>20967</v>
      </c>
      <c r="D32" s="2" t="s">
        <v>29</v>
      </c>
      <c r="E32" s="2">
        <v>2023</v>
      </c>
      <c r="F32" s="2">
        <v>175</v>
      </c>
    </row>
    <row r="33" spans="1:6" x14ac:dyDescent="0.25">
      <c r="A33" s="1" t="s">
        <v>30</v>
      </c>
      <c r="B33" s="1">
        <v>2023</v>
      </c>
      <c r="C33" s="1">
        <v>62740</v>
      </c>
      <c r="D33" s="2" t="s">
        <v>30</v>
      </c>
      <c r="E33" s="2">
        <v>2023</v>
      </c>
      <c r="F33" s="2">
        <v>14534</v>
      </c>
    </row>
    <row r="34" spans="1:6" x14ac:dyDescent="0.25">
      <c r="A34" s="1" t="s">
        <v>31</v>
      </c>
      <c r="B34" s="1">
        <v>2023</v>
      </c>
      <c r="C34" s="1">
        <v>28288</v>
      </c>
      <c r="D34" s="2" t="s">
        <v>31</v>
      </c>
      <c r="E34" s="2">
        <v>2023</v>
      </c>
      <c r="F34" s="2">
        <v>56538</v>
      </c>
    </row>
    <row r="35" spans="1:6" x14ac:dyDescent="0.25">
      <c r="A35" s="1" t="s">
        <v>32</v>
      </c>
      <c r="B35" s="1">
        <v>2023</v>
      </c>
      <c r="C35" s="1">
        <v>144731</v>
      </c>
      <c r="D35" s="2" t="s">
        <v>32</v>
      </c>
      <c r="E35" s="2">
        <v>2023</v>
      </c>
      <c r="F35" s="2">
        <v>59216</v>
      </c>
    </row>
    <row r="36" spans="1:6" x14ac:dyDescent="0.25">
      <c r="A36" s="1" t="s">
        <v>33</v>
      </c>
      <c r="B36" s="1">
        <v>2023</v>
      </c>
      <c r="C36" s="1">
        <v>88632</v>
      </c>
      <c r="D36" s="2" t="s">
        <v>33</v>
      </c>
      <c r="E36" s="2">
        <v>2023</v>
      </c>
      <c r="F36" s="2">
        <v>11284</v>
      </c>
    </row>
    <row r="37" spans="1:6" x14ac:dyDescent="0.25">
      <c r="A37" s="1" t="s">
        <v>34</v>
      </c>
      <c r="B37" s="1">
        <v>2023</v>
      </c>
      <c r="C37" s="1">
        <v>179306</v>
      </c>
      <c r="D37" s="2" t="s">
        <v>34</v>
      </c>
      <c r="E37" s="2">
        <v>2023</v>
      </c>
      <c r="F37" s="2">
        <v>115967</v>
      </c>
    </row>
    <row r="38" spans="1:6" x14ac:dyDescent="0.25">
      <c r="A38" s="1" t="s">
        <v>35</v>
      </c>
      <c r="B38" s="1">
        <v>2023</v>
      </c>
      <c r="C38" s="1">
        <v>390719</v>
      </c>
      <c r="D38" s="2" t="s">
        <v>35</v>
      </c>
      <c r="E38" s="2">
        <v>2023</v>
      </c>
      <c r="F38" s="2">
        <v>193411</v>
      </c>
    </row>
    <row r="39" spans="1:6" x14ac:dyDescent="0.25">
      <c r="A39" s="1" t="s">
        <v>36</v>
      </c>
      <c r="B39" s="1">
        <v>2023</v>
      </c>
      <c r="C39" s="1">
        <v>149208</v>
      </c>
      <c r="D39" s="2" t="s">
        <v>36</v>
      </c>
      <c r="E39" s="2">
        <v>2023</v>
      </c>
      <c r="F39" s="2">
        <v>61622</v>
      </c>
    </row>
    <row r="40" spans="1:6" x14ac:dyDescent="0.25">
      <c r="A40" s="1" t="s">
        <v>37</v>
      </c>
      <c r="B40" s="1">
        <v>2023</v>
      </c>
      <c r="C40" s="1">
        <v>24871</v>
      </c>
      <c r="D40" s="2" t="s">
        <v>37</v>
      </c>
      <c r="E40" s="2">
        <v>2023</v>
      </c>
      <c r="F40" s="2">
        <v>10860</v>
      </c>
    </row>
    <row r="41" spans="1:6" x14ac:dyDescent="0.25">
      <c r="A41" s="1" t="s">
        <v>38</v>
      </c>
      <c r="B41" s="1">
        <v>2023</v>
      </c>
      <c r="C41" s="1">
        <v>80057</v>
      </c>
      <c r="D41" s="2" t="s">
        <v>38</v>
      </c>
      <c r="E41" s="2">
        <v>2023</v>
      </c>
      <c r="F41" s="2">
        <v>31947</v>
      </c>
    </row>
    <row r="42" spans="1:6" x14ac:dyDescent="0.25">
      <c r="A42" s="1" t="s">
        <v>39</v>
      </c>
      <c r="B42" s="1">
        <v>2023</v>
      </c>
      <c r="C42" s="1">
        <v>219458</v>
      </c>
      <c r="D42" s="2" t="s">
        <v>39</v>
      </c>
      <c r="E42" s="2">
        <v>2023</v>
      </c>
      <c r="F42" s="2">
        <v>111793</v>
      </c>
    </row>
    <row r="43" spans="1:6" x14ac:dyDescent="0.25">
      <c r="A43" s="1" t="s">
        <v>40</v>
      </c>
      <c r="B43" s="1">
        <v>2023</v>
      </c>
      <c r="C43" s="1">
        <v>177812</v>
      </c>
      <c r="D43" s="2" t="s">
        <v>40</v>
      </c>
      <c r="E43" s="2">
        <v>2023</v>
      </c>
      <c r="F43" s="2">
        <v>104386</v>
      </c>
    </row>
    <row r="44" spans="1:6" x14ac:dyDescent="0.25">
      <c r="A44" s="1" t="s">
        <v>41</v>
      </c>
      <c r="B44" s="1">
        <v>2023</v>
      </c>
      <c r="C44" s="1">
        <v>229578</v>
      </c>
      <c r="D44" s="2" t="s">
        <v>41</v>
      </c>
      <c r="E44" s="2">
        <v>2023</v>
      </c>
      <c r="F44" s="2">
        <v>137580</v>
      </c>
    </row>
    <row r="45" spans="1:6" x14ac:dyDescent="0.25">
      <c r="A45" s="1" t="s">
        <v>42</v>
      </c>
      <c r="B45" s="1">
        <v>2023</v>
      </c>
      <c r="C45" s="1">
        <v>94467</v>
      </c>
      <c r="D45" s="2" t="s">
        <v>42</v>
      </c>
      <c r="E45" s="2">
        <v>2023</v>
      </c>
      <c r="F45" s="2">
        <v>11670</v>
      </c>
    </row>
    <row r="46" spans="1:6" x14ac:dyDescent="0.25">
      <c r="A46" s="1" t="s">
        <v>43</v>
      </c>
      <c r="B46" s="1">
        <v>2023</v>
      </c>
      <c r="C46" s="1">
        <v>72051</v>
      </c>
      <c r="D46" s="2" t="s">
        <v>43</v>
      </c>
      <c r="E46" s="2">
        <v>2023</v>
      </c>
      <c r="F46" s="2">
        <v>55138</v>
      </c>
    </row>
    <row r="47" spans="1:6" x14ac:dyDescent="0.25">
      <c r="A47" s="1" t="s">
        <v>44</v>
      </c>
      <c r="B47" s="1">
        <v>2023</v>
      </c>
      <c r="C47" s="1">
        <v>116375</v>
      </c>
      <c r="D47" s="2" t="s">
        <v>44</v>
      </c>
      <c r="E47" s="2">
        <v>2023</v>
      </c>
      <c r="F47" s="2">
        <v>39319</v>
      </c>
    </row>
    <row r="48" spans="1:6" x14ac:dyDescent="0.25">
      <c r="A48" s="1" t="s">
        <v>45</v>
      </c>
      <c r="B48" s="1">
        <v>2023</v>
      </c>
      <c r="C48" s="1">
        <v>111070</v>
      </c>
      <c r="D48" s="2" t="s">
        <v>45</v>
      </c>
      <c r="E48" s="2">
        <v>2023</v>
      </c>
      <c r="F48" s="2">
        <v>74717</v>
      </c>
    </row>
    <row r="49" spans="1:6" x14ac:dyDescent="0.25">
      <c r="A49" s="1" t="s">
        <v>46</v>
      </c>
      <c r="B49" s="1">
        <v>2023</v>
      </c>
      <c r="C49" s="1">
        <v>169</v>
      </c>
      <c r="D49" s="2" t="s">
        <v>46</v>
      </c>
      <c r="E49" s="2">
        <v>2023</v>
      </c>
      <c r="F49" s="2">
        <v>2628</v>
      </c>
    </row>
    <row r="50" spans="1:6" x14ac:dyDescent="0.25">
      <c r="A50" s="1" t="s">
        <v>47</v>
      </c>
      <c r="B50" s="1">
        <v>2023</v>
      </c>
      <c r="C50" s="1">
        <v>2551</v>
      </c>
      <c r="D50" s="2" t="s">
        <v>47</v>
      </c>
      <c r="E50" s="2">
        <v>2023</v>
      </c>
      <c r="F50" s="2">
        <v>1337</v>
      </c>
    </row>
    <row r="51" spans="1:6" x14ac:dyDescent="0.25">
      <c r="A51" s="1" t="s">
        <v>48</v>
      </c>
      <c r="B51" s="1">
        <v>2023</v>
      </c>
      <c r="C51" s="1">
        <v>215127</v>
      </c>
      <c r="D51" s="2" t="s">
        <v>48</v>
      </c>
      <c r="E51" s="2">
        <v>2023</v>
      </c>
      <c r="F51" s="2">
        <v>103094</v>
      </c>
    </row>
    <row r="52" spans="1:6" x14ac:dyDescent="0.25">
      <c r="A52" s="1" t="s">
        <v>49</v>
      </c>
      <c r="B52" s="1">
        <v>2023</v>
      </c>
      <c r="C52" s="1">
        <v>47628</v>
      </c>
      <c r="D52" s="2" t="s">
        <v>49</v>
      </c>
      <c r="E52" s="2">
        <v>2023</v>
      </c>
      <c r="F52" s="2">
        <v>17039</v>
      </c>
    </row>
    <row r="53" spans="1:6" x14ac:dyDescent="0.25">
      <c r="A53" s="1" t="s">
        <v>50</v>
      </c>
      <c r="B53" s="1">
        <v>2023</v>
      </c>
      <c r="C53" s="1">
        <v>7045</v>
      </c>
      <c r="D53" s="2" t="s">
        <v>50</v>
      </c>
      <c r="E53" s="2">
        <v>2023</v>
      </c>
      <c r="F53" s="2">
        <v>18524</v>
      </c>
    </row>
    <row r="54" spans="1:6" x14ac:dyDescent="0.25">
      <c r="A54" s="1" t="s">
        <v>51</v>
      </c>
      <c r="B54" s="1">
        <v>2023</v>
      </c>
      <c r="C54" s="1">
        <v>183794</v>
      </c>
      <c r="D54" s="2" t="s">
        <v>51</v>
      </c>
      <c r="E54" s="2">
        <v>2023</v>
      </c>
      <c r="F54" s="2">
        <v>116478</v>
      </c>
    </row>
    <row r="55" spans="1:6" x14ac:dyDescent="0.25">
      <c r="A55" s="1" t="s">
        <v>52</v>
      </c>
      <c r="B55" s="1">
        <v>2023</v>
      </c>
      <c r="C55" s="1">
        <v>75991</v>
      </c>
      <c r="D55" s="2" t="s">
        <v>52</v>
      </c>
      <c r="E55" s="2">
        <v>2023</v>
      </c>
      <c r="F55" s="2">
        <v>12503</v>
      </c>
    </row>
    <row r="56" spans="1:6" x14ac:dyDescent="0.25">
      <c r="A56" s="1" t="s">
        <v>53</v>
      </c>
      <c r="B56" s="1">
        <v>2023</v>
      </c>
      <c r="C56" s="1">
        <v>27185</v>
      </c>
      <c r="D56" s="2" t="s">
        <v>53</v>
      </c>
      <c r="E56" s="2">
        <v>2023</v>
      </c>
      <c r="F56" s="2">
        <v>9361</v>
      </c>
    </row>
    <row r="57" spans="1:6" x14ac:dyDescent="0.25">
      <c r="A57" s="1" t="s">
        <v>54</v>
      </c>
      <c r="B57" s="1">
        <v>2023</v>
      </c>
      <c r="C57" s="1">
        <v>46435</v>
      </c>
      <c r="D57" s="2" t="s">
        <v>54</v>
      </c>
      <c r="E57" s="2">
        <v>2023</v>
      </c>
      <c r="F57" s="2">
        <v>10708</v>
      </c>
    </row>
    <row r="58" spans="1:6" x14ac:dyDescent="0.25">
      <c r="A58" s="1" t="s">
        <v>55</v>
      </c>
      <c r="B58" s="1">
        <v>2023</v>
      </c>
      <c r="C58" s="1">
        <v>236061</v>
      </c>
      <c r="D58" s="2" t="s">
        <v>55</v>
      </c>
      <c r="E58" s="2">
        <v>2023</v>
      </c>
      <c r="F58" s="2">
        <v>55020</v>
      </c>
    </row>
    <row r="59" spans="1:6" x14ac:dyDescent="0.25">
      <c r="A59" s="1" t="s">
        <v>56</v>
      </c>
      <c r="B59" s="1">
        <v>2023</v>
      </c>
      <c r="C59" s="1">
        <v>489150</v>
      </c>
      <c r="D59" s="2" t="s">
        <v>56</v>
      </c>
      <c r="E59" s="2">
        <v>2023</v>
      </c>
      <c r="F59" s="2">
        <v>258471</v>
      </c>
    </row>
    <row r="60" spans="1:6" x14ac:dyDescent="0.25">
      <c r="A60" s="1" t="s">
        <v>57</v>
      </c>
      <c r="B60" s="1">
        <v>2023</v>
      </c>
      <c r="C60" s="1">
        <v>1597291</v>
      </c>
      <c r="D60" s="2" t="s">
        <v>57</v>
      </c>
      <c r="E60" s="2">
        <v>2023</v>
      </c>
      <c r="F60" s="2">
        <v>705095</v>
      </c>
    </row>
    <row r="61" spans="1:6" x14ac:dyDescent="0.25">
      <c r="A61" s="1" t="s">
        <v>58</v>
      </c>
      <c r="B61" s="1">
        <v>2023</v>
      </c>
      <c r="C61" s="1">
        <v>93023</v>
      </c>
      <c r="D61" s="2" t="s">
        <v>58</v>
      </c>
      <c r="E61" s="2">
        <v>2023</v>
      </c>
      <c r="F61" s="2">
        <v>46027</v>
      </c>
    </row>
    <row r="62" spans="1:6" x14ac:dyDescent="0.25">
      <c r="A62" s="1" t="s">
        <v>59</v>
      </c>
      <c r="B62" s="1">
        <v>2023</v>
      </c>
      <c r="C62" s="1">
        <v>71110</v>
      </c>
      <c r="D62" s="2" t="s">
        <v>59</v>
      </c>
      <c r="E62" s="2">
        <v>2023</v>
      </c>
      <c r="F62" s="2">
        <v>21895</v>
      </c>
    </row>
    <row r="63" spans="1:6" x14ac:dyDescent="0.25">
      <c r="A63" s="1" t="s">
        <v>60</v>
      </c>
      <c r="B63" s="1">
        <v>2023</v>
      </c>
      <c r="C63" s="1">
        <v>111637</v>
      </c>
      <c r="D63" s="2" t="s">
        <v>60</v>
      </c>
      <c r="E63" s="2">
        <v>2023</v>
      </c>
      <c r="F63" s="2">
        <v>52054</v>
      </c>
    </row>
    <row r="64" spans="1:6" x14ac:dyDescent="0.25">
      <c r="A64" s="1" t="s">
        <v>61</v>
      </c>
      <c r="B64" s="1">
        <v>2023</v>
      </c>
      <c r="C64" s="1">
        <v>122135</v>
      </c>
      <c r="D64" s="2" t="s">
        <v>61</v>
      </c>
      <c r="E64" s="2">
        <v>2023</v>
      </c>
      <c r="F64" s="2">
        <v>46826</v>
      </c>
    </row>
    <row r="65" spans="1:6" x14ac:dyDescent="0.25">
      <c r="A65" s="1" t="s">
        <v>62</v>
      </c>
      <c r="B65" s="1">
        <v>2023</v>
      </c>
      <c r="C65" s="1">
        <v>108730</v>
      </c>
      <c r="D65" s="2" t="s">
        <v>62</v>
      </c>
      <c r="E65" s="2">
        <v>2023</v>
      </c>
      <c r="F65" s="2">
        <v>49162</v>
      </c>
    </row>
    <row r="66" spans="1:6" x14ac:dyDescent="0.25">
      <c r="A66" s="1" t="s">
        <v>63</v>
      </c>
      <c r="B66" s="1">
        <v>2023</v>
      </c>
      <c r="C66" s="1">
        <v>433729</v>
      </c>
      <c r="D66" s="2" t="s">
        <v>63</v>
      </c>
      <c r="E66" s="2">
        <v>2023</v>
      </c>
      <c r="F66" s="2">
        <v>277017</v>
      </c>
    </row>
    <row r="67" spans="1:6" x14ac:dyDescent="0.25">
      <c r="A67" s="1" t="s">
        <v>64</v>
      </c>
      <c r="B67" s="1">
        <v>2023</v>
      </c>
      <c r="C67" s="1">
        <v>129839</v>
      </c>
      <c r="D67" s="2" t="s">
        <v>64</v>
      </c>
      <c r="E67" s="2">
        <v>2023</v>
      </c>
      <c r="F67" s="2">
        <v>54131</v>
      </c>
    </row>
    <row r="68" spans="1:6" x14ac:dyDescent="0.25">
      <c r="A68" s="1" t="s">
        <v>65</v>
      </c>
      <c r="B68" s="1">
        <v>2023</v>
      </c>
      <c r="C68" s="1">
        <v>265590</v>
      </c>
      <c r="D68" s="2" t="s">
        <v>65</v>
      </c>
      <c r="E68" s="2">
        <v>2023</v>
      </c>
      <c r="F68" s="2">
        <v>153241</v>
      </c>
    </row>
    <row r="69" spans="1:6" x14ac:dyDescent="0.25">
      <c r="A69" s="1" t="s">
        <v>66</v>
      </c>
      <c r="B69" s="1">
        <v>2023</v>
      </c>
      <c r="C69" s="1">
        <v>71824</v>
      </c>
      <c r="D69" s="2" t="s">
        <v>66</v>
      </c>
      <c r="E69" s="2">
        <v>2023</v>
      </c>
      <c r="F69" s="2">
        <v>20461</v>
      </c>
    </row>
    <row r="70" spans="1:6" x14ac:dyDescent="0.25">
      <c r="A70" s="1" t="s">
        <v>67</v>
      </c>
      <c r="B70" s="1">
        <v>2023</v>
      </c>
      <c r="C70" s="1">
        <v>71934</v>
      </c>
      <c r="D70" s="2" t="s">
        <v>67</v>
      </c>
      <c r="E70" s="2">
        <v>2023</v>
      </c>
      <c r="F70" s="2">
        <v>18998</v>
      </c>
    </row>
    <row r="71" spans="1:6" x14ac:dyDescent="0.25">
      <c r="A71" s="1" t="s">
        <v>68</v>
      </c>
      <c r="B71" s="1">
        <v>2023</v>
      </c>
      <c r="C71" s="1">
        <v>74726</v>
      </c>
      <c r="D71" s="2" t="s">
        <v>68</v>
      </c>
      <c r="E71" s="2">
        <v>2023</v>
      </c>
      <c r="F71" s="2">
        <v>23531</v>
      </c>
    </row>
    <row r="72" spans="1:6" x14ac:dyDescent="0.25">
      <c r="A72" s="1" t="s">
        <v>69</v>
      </c>
      <c r="B72" s="1">
        <v>2023</v>
      </c>
      <c r="C72" s="1">
        <v>756026</v>
      </c>
      <c r="D72" s="2" t="s">
        <v>69</v>
      </c>
      <c r="E72" s="2">
        <v>2023</v>
      </c>
      <c r="F72" s="2">
        <v>401409</v>
      </c>
    </row>
    <row r="73" spans="1:6" x14ac:dyDescent="0.25">
      <c r="A73" s="1" t="s">
        <v>70</v>
      </c>
      <c r="B73" s="1">
        <v>2023</v>
      </c>
      <c r="C73" s="1">
        <v>53971</v>
      </c>
      <c r="D73" s="2" t="s">
        <v>70</v>
      </c>
      <c r="E73" s="2">
        <v>2023</v>
      </c>
      <c r="F73" s="2">
        <v>18002</v>
      </c>
    </row>
    <row r="74" spans="1:6" x14ac:dyDescent="0.25">
      <c r="A74" s="1" t="s">
        <v>71</v>
      </c>
      <c r="B74" s="1">
        <v>2023</v>
      </c>
      <c r="C74" s="1">
        <v>65309</v>
      </c>
      <c r="D74" s="2" t="s">
        <v>71</v>
      </c>
      <c r="E74" s="2">
        <v>2023</v>
      </c>
      <c r="F74" s="2">
        <v>18954</v>
      </c>
    </row>
    <row r="75" spans="1:6" x14ac:dyDescent="0.25">
      <c r="A75" s="1" t="s">
        <v>72</v>
      </c>
      <c r="B75" s="1">
        <v>2023</v>
      </c>
      <c r="C75" s="1">
        <v>74734</v>
      </c>
      <c r="D75" s="2" t="s">
        <v>72</v>
      </c>
      <c r="E75" s="2">
        <v>2023</v>
      </c>
      <c r="F75" s="2">
        <v>19997</v>
      </c>
    </row>
    <row r="76" spans="1:6" x14ac:dyDescent="0.25">
      <c r="A76" s="1" t="s">
        <v>73</v>
      </c>
      <c r="B76" s="1">
        <v>2023</v>
      </c>
      <c r="C76" s="1">
        <v>469764</v>
      </c>
      <c r="D76" s="2" t="s">
        <v>73</v>
      </c>
      <c r="E76" s="2">
        <v>2023</v>
      </c>
      <c r="F76" s="2">
        <v>194483</v>
      </c>
    </row>
    <row r="77" spans="1:6" x14ac:dyDescent="0.25">
      <c r="A77" s="1" t="s">
        <v>74</v>
      </c>
      <c r="B77" s="1">
        <v>2023</v>
      </c>
      <c r="C77" s="1">
        <v>184207</v>
      </c>
      <c r="D77" s="2" t="s">
        <v>74</v>
      </c>
      <c r="E77" s="2">
        <v>2023</v>
      </c>
      <c r="F77" s="2">
        <v>59849</v>
      </c>
    </row>
    <row r="78" spans="1:6" x14ac:dyDescent="0.25">
      <c r="A78" s="1" t="s">
        <v>75</v>
      </c>
      <c r="B78" s="1">
        <v>2023</v>
      </c>
      <c r="C78" s="1">
        <v>145774</v>
      </c>
      <c r="D78" s="2" t="s">
        <v>75</v>
      </c>
      <c r="E78" s="2">
        <v>2023</v>
      </c>
      <c r="F78" s="2">
        <v>23536</v>
      </c>
    </row>
    <row r="79" spans="1:6" x14ac:dyDescent="0.25">
      <c r="A79" s="1" t="s">
        <v>76</v>
      </c>
      <c r="B79" s="1">
        <v>2023</v>
      </c>
      <c r="C79" s="1">
        <v>996</v>
      </c>
      <c r="D79" s="2" t="s">
        <v>76</v>
      </c>
      <c r="E79" s="2">
        <v>2023</v>
      </c>
      <c r="F79" s="2">
        <v>12331</v>
      </c>
    </row>
    <row r="80" spans="1:6" x14ac:dyDescent="0.25">
      <c r="A80" s="1" t="s">
        <v>77</v>
      </c>
      <c r="B80" s="1">
        <v>2023</v>
      </c>
      <c r="C80" s="1">
        <v>141304</v>
      </c>
      <c r="D80" s="2" t="s">
        <v>77</v>
      </c>
      <c r="E80" s="2">
        <v>2023</v>
      </c>
      <c r="F80" s="2">
        <v>80062</v>
      </c>
    </row>
    <row r="81" spans="1:6" x14ac:dyDescent="0.25">
      <c r="A81" s="1" t="s">
        <v>78</v>
      </c>
      <c r="B81" s="1">
        <v>2023</v>
      </c>
      <c r="C81" s="1">
        <v>56701</v>
      </c>
      <c r="D81" s="2" t="s">
        <v>78</v>
      </c>
      <c r="E81" s="2">
        <v>2023</v>
      </c>
      <c r="F81" s="2">
        <v>9912</v>
      </c>
    </row>
    <row r="82" spans="1:6" x14ac:dyDescent="0.25">
      <c r="A82" s="1" t="s">
        <v>79</v>
      </c>
      <c r="B82" s="1">
        <v>2023</v>
      </c>
      <c r="C82" s="1">
        <v>52595</v>
      </c>
      <c r="D82" s="2" t="s">
        <v>79</v>
      </c>
      <c r="E82" s="2">
        <v>2023</v>
      </c>
      <c r="F82" s="2">
        <v>7482</v>
      </c>
    </row>
    <row r="83" spans="1:6" x14ac:dyDescent="0.25">
      <c r="A83" s="1" t="s">
        <v>80</v>
      </c>
      <c r="B83" s="1">
        <v>2023</v>
      </c>
      <c r="C83" s="1">
        <v>121474</v>
      </c>
      <c r="D83" s="2" t="s">
        <v>80</v>
      </c>
      <c r="E83" s="2">
        <v>2023</v>
      </c>
      <c r="F83" s="2">
        <v>40657</v>
      </c>
    </row>
    <row r="84" spans="1:6" x14ac:dyDescent="0.25">
      <c r="A84" s="1" t="s">
        <v>81</v>
      </c>
      <c r="B84" s="1">
        <v>2023</v>
      </c>
      <c r="C84" s="1">
        <v>144722</v>
      </c>
      <c r="D84" s="2" t="s">
        <v>81</v>
      </c>
      <c r="E84" s="2">
        <v>2023</v>
      </c>
      <c r="F84" s="2">
        <v>116960</v>
      </c>
    </row>
    <row r="85" spans="1:6" x14ac:dyDescent="0.25">
      <c r="A85" s="1" t="s">
        <v>82</v>
      </c>
      <c r="B85" s="1">
        <v>2023</v>
      </c>
      <c r="C85" s="1">
        <v>360123</v>
      </c>
      <c r="D85" s="2" t="s">
        <v>82</v>
      </c>
      <c r="E85" s="2">
        <v>2023</v>
      </c>
      <c r="F85" s="2">
        <v>120042</v>
      </c>
    </row>
    <row r="86" spans="1:6" x14ac:dyDescent="0.25">
      <c r="A86" s="1" t="s">
        <v>83</v>
      </c>
      <c r="B86" s="1">
        <v>2023</v>
      </c>
      <c r="C86" s="1">
        <v>154631</v>
      </c>
      <c r="D86" s="2" t="s">
        <v>83</v>
      </c>
      <c r="E86" s="2">
        <v>2023</v>
      </c>
      <c r="F86" s="2">
        <v>76750</v>
      </c>
    </row>
    <row r="87" spans="1:6" x14ac:dyDescent="0.25">
      <c r="A87" s="1" t="s">
        <v>84</v>
      </c>
      <c r="B87" s="1">
        <v>2023</v>
      </c>
      <c r="C87" s="1">
        <v>70600</v>
      </c>
      <c r="D87" s="2" t="s">
        <v>84</v>
      </c>
      <c r="E87" s="2">
        <v>2023</v>
      </c>
      <c r="F87" s="2">
        <v>11635</v>
      </c>
    </row>
    <row r="88" spans="1:6" x14ac:dyDescent="0.25">
      <c r="A88" s="1" t="s">
        <v>85</v>
      </c>
      <c r="B88" s="1">
        <v>2023</v>
      </c>
      <c r="C88" s="1">
        <v>72312</v>
      </c>
      <c r="D88" s="2" t="s">
        <v>85</v>
      </c>
      <c r="E88" s="2">
        <v>2023</v>
      </c>
      <c r="F88" s="2">
        <v>42488</v>
      </c>
    </row>
    <row r="89" spans="1:6" x14ac:dyDescent="0.25">
      <c r="A89" s="1" t="s">
        <v>86</v>
      </c>
      <c r="B89" s="1">
        <v>2023</v>
      </c>
      <c r="C89" s="1">
        <v>85427</v>
      </c>
      <c r="D89" s="2" t="s">
        <v>86</v>
      </c>
      <c r="E89" s="2">
        <v>2023</v>
      </c>
      <c r="F89" s="2">
        <v>46675</v>
      </c>
    </row>
    <row r="90" spans="1:6" x14ac:dyDescent="0.25">
      <c r="A90" s="1" t="s">
        <v>87</v>
      </c>
      <c r="B90" s="1">
        <v>2023</v>
      </c>
      <c r="C90" s="1">
        <v>61251</v>
      </c>
      <c r="D90" s="2" t="s">
        <v>87</v>
      </c>
      <c r="E90" s="2">
        <v>2023</v>
      </c>
      <c r="F90" s="2">
        <v>5975</v>
      </c>
    </row>
    <row r="91" spans="1:6" x14ac:dyDescent="0.25">
      <c r="A91" s="1" t="s">
        <v>88</v>
      </c>
      <c r="B91" s="1">
        <v>2023</v>
      </c>
      <c r="C91" s="1">
        <v>298147</v>
      </c>
      <c r="D91" s="2" t="s">
        <v>88</v>
      </c>
      <c r="E91" s="2">
        <v>2023</v>
      </c>
      <c r="F91" s="2">
        <v>194124</v>
      </c>
    </row>
    <row r="92" spans="1:6" x14ac:dyDescent="0.25">
      <c r="A92" s="1" t="s">
        <v>89</v>
      </c>
      <c r="B92" s="1">
        <v>2023</v>
      </c>
      <c r="C92" s="1">
        <v>580550</v>
      </c>
      <c r="D92" s="2" t="s">
        <v>89</v>
      </c>
      <c r="E92" s="2">
        <v>2023</v>
      </c>
      <c r="F92" s="2">
        <v>357635</v>
      </c>
    </row>
    <row r="93" spans="1:6" x14ac:dyDescent="0.25">
      <c r="A93" s="1" t="s">
        <v>90</v>
      </c>
      <c r="B93" s="1">
        <v>2023</v>
      </c>
      <c r="C93" s="1">
        <v>148659</v>
      </c>
      <c r="D93" s="2" t="s">
        <v>90</v>
      </c>
      <c r="E93" s="2">
        <v>2023</v>
      </c>
      <c r="F93" s="2">
        <v>29318</v>
      </c>
    </row>
    <row r="94" spans="1:6" x14ac:dyDescent="0.25">
      <c r="A94" s="1" t="s">
        <v>91</v>
      </c>
      <c r="B94" s="1">
        <v>2023</v>
      </c>
      <c r="C94" s="1">
        <v>409199</v>
      </c>
      <c r="D94" s="2" t="s">
        <v>91</v>
      </c>
      <c r="E94" s="2">
        <v>2023</v>
      </c>
      <c r="F94" s="2">
        <v>187699</v>
      </c>
    </row>
    <row r="95" spans="1:6" x14ac:dyDescent="0.25">
      <c r="A95" s="1" t="s">
        <v>92</v>
      </c>
      <c r="B95" s="1">
        <v>2023</v>
      </c>
      <c r="C95" s="1">
        <v>63259</v>
      </c>
      <c r="D95" s="2" t="s">
        <v>92</v>
      </c>
      <c r="E95" s="2">
        <v>2023</v>
      </c>
      <c r="F95" s="2">
        <v>8840</v>
      </c>
    </row>
    <row r="96" spans="1:6" x14ac:dyDescent="0.25">
      <c r="A96" s="1" t="s">
        <v>93</v>
      </c>
      <c r="B96" s="1">
        <v>2023</v>
      </c>
      <c r="C96" s="1">
        <v>206587</v>
      </c>
      <c r="D96" s="2" t="s">
        <v>93</v>
      </c>
      <c r="E96" s="2">
        <v>2023</v>
      </c>
      <c r="F96" s="2">
        <v>88812</v>
      </c>
    </row>
    <row r="97" spans="1:6" x14ac:dyDescent="0.25">
      <c r="A97" s="1" t="s">
        <v>94</v>
      </c>
      <c r="B97" s="1">
        <v>2023</v>
      </c>
      <c r="C97" s="1">
        <v>191281</v>
      </c>
      <c r="D97" s="2" t="s">
        <v>94</v>
      </c>
      <c r="E97" s="2">
        <v>2023</v>
      </c>
      <c r="F97" s="2">
        <v>101283</v>
      </c>
    </row>
    <row r="98" spans="1:6" x14ac:dyDescent="0.25">
      <c r="A98" s="1" t="s">
        <v>95</v>
      </c>
      <c r="B98" s="1">
        <v>2023</v>
      </c>
      <c r="C98" s="1">
        <v>206255</v>
      </c>
      <c r="D98" s="2" t="s">
        <v>95</v>
      </c>
      <c r="E98" s="2">
        <v>2023</v>
      </c>
      <c r="F98" s="2">
        <v>69318</v>
      </c>
    </row>
    <row r="99" spans="1:6" x14ac:dyDescent="0.25">
      <c r="A99" s="1" t="s">
        <v>96</v>
      </c>
      <c r="B99" s="1">
        <v>2023</v>
      </c>
      <c r="C99" s="1">
        <v>463690</v>
      </c>
      <c r="D99" s="2" t="s">
        <v>96</v>
      </c>
      <c r="E99" s="2">
        <v>2023</v>
      </c>
      <c r="F99" s="2">
        <v>279971</v>
      </c>
    </row>
    <row r="100" spans="1:6" x14ac:dyDescent="0.25">
      <c r="A100" s="1" t="s">
        <v>97</v>
      </c>
      <c r="B100" s="1">
        <v>2023</v>
      </c>
      <c r="C100" s="1">
        <v>177061</v>
      </c>
      <c r="D100" s="2" t="s">
        <v>97</v>
      </c>
      <c r="E100" s="2">
        <v>2023</v>
      </c>
      <c r="F100" s="2">
        <v>88120</v>
      </c>
    </row>
    <row r="101" spans="1:6" x14ac:dyDescent="0.25">
      <c r="A101" s="1" t="s">
        <v>98</v>
      </c>
      <c r="B101" s="1">
        <v>2023</v>
      </c>
      <c r="C101" s="1">
        <v>86875</v>
      </c>
      <c r="D101" s="2" t="s">
        <v>98</v>
      </c>
      <c r="E101" s="2">
        <v>2023</v>
      </c>
      <c r="F101" s="2">
        <v>38296</v>
      </c>
    </row>
    <row r="102" spans="1:6" x14ac:dyDescent="0.25">
      <c r="A102" s="1" t="s">
        <v>99</v>
      </c>
      <c r="B102" s="1">
        <v>2023</v>
      </c>
      <c r="C102" s="1">
        <v>50959</v>
      </c>
      <c r="D102" s="2" t="s">
        <v>99</v>
      </c>
      <c r="E102" s="2">
        <v>2023</v>
      </c>
      <c r="F102" s="2">
        <v>6507</v>
      </c>
    </row>
    <row r="103" spans="1:6" x14ac:dyDescent="0.25">
      <c r="A103" s="1" t="s">
        <v>100</v>
      </c>
      <c r="B103" s="1">
        <v>2023</v>
      </c>
      <c r="C103" s="1">
        <v>144243</v>
      </c>
      <c r="D103" s="2" t="s">
        <v>100</v>
      </c>
      <c r="E103" s="2">
        <v>2023</v>
      </c>
      <c r="F103" s="2">
        <v>7124</v>
      </c>
    </row>
    <row r="104" spans="1:6" x14ac:dyDescent="0.25">
      <c r="A104" s="1" t="s">
        <v>101</v>
      </c>
      <c r="B104" s="1">
        <v>2023</v>
      </c>
      <c r="C104" s="1">
        <v>121437</v>
      </c>
      <c r="D104" s="2" t="s">
        <v>101</v>
      </c>
      <c r="E104" s="2">
        <v>2023</v>
      </c>
      <c r="F104" s="2">
        <v>45122</v>
      </c>
    </row>
    <row r="105" spans="1:6" x14ac:dyDescent="0.25">
      <c r="A105" s="1" t="s">
        <v>102</v>
      </c>
      <c r="B105" s="1">
        <v>2023</v>
      </c>
      <c r="C105" s="1">
        <v>56144</v>
      </c>
      <c r="D105" s="2" t="s">
        <v>102</v>
      </c>
      <c r="E105" s="2">
        <v>2023</v>
      </c>
      <c r="F105" s="2">
        <v>36781</v>
      </c>
    </row>
    <row r="106" spans="1:6" x14ac:dyDescent="0.25">
      <c r="A106" s="1" t="s">
        <v>103</v>
      </c>
      <c r="B106" s="1">
        <v>2023</v>
      </c>
      <c r="C106" s="1">
        <v>89606</v>
      </c>
      <c r="D106" s="2" t="s">
        <v>103</v>
      </c>
      <c r="E106" s="2">
        <v>2023</v>
      </c>
      <c r="F106" s="2">
        <v>20505</v>
      </c>
    </row>
    <row r="107" spans="1:6" x14ac:dyDescent="0.25">
      <c r="A107" s="1" t="s">
        <v>104</v>
      </c>
      <c r="B107" s="1">
        <v>2023</v>
      </c>
      <c r="C107" s="1">
        <v>438388</v>
      </c>
      <c r="D107" s="2" t="s">
        <v>104</v>
      </c>
      <c r="E107" s="2">
        <v>2023</v>
      </c>
      <c r="F107" s="2">
        <v>315726</v>
      </c>
    </row>
    <row r="108" spans="1:6" x14ac:dyDescent="0.25">
      <c r="A108" s="1" t="s">
        <v>105</v>
      </c>
      <c r="B108" s="1">
        <v>2023</v>
      </c>
      <c r="C108" s="1">
        <v>187367</v>
      </c>
      <c r="D108" s="2" t="s">
        <v>105</v>
      </c>
      <c r="E108" s="2">
        <v>2023</v>
      </c>
      <c r="F108" s="2">
        <v>53391</v>
      </c>
    </row>
    <row r="109" spans="1:6" x14ac:dyDescent="0.25">
      <c r="A109" s="1" t="s">
        <v>106</v>
      </c>
      <c r="B109" s="1">
        <v>2023</v>
      </c>
      <c r="C109" s="1">
        <v>23598</v>
      </c>
      <c r="D109" s="2" t="s">
        <v>106</v>
      </c>
      <c r="E109" s="2">
        <v>2023</v>
      </c>
      <c r="F109" s="2">
        <v>2198</v>
      </c>
    </row>
    <row r="110" spans="1:6" x14ac:dyDescent="0.25">
      <c r="A110" s="1" t="s">
        <v>107</v>
      </c>
      <c r="B110" s="1">
        <v>2023</v>
      </c>
      <c r="C110" s="1">
        <v>130720</v>
      </c>
      <c r="D110" s="2" t="s">
        <v>107</v>
      </c>
      <c r="E110" s="2">
        <v>2023</v>
      </c>
      <c r="F110" s="2">
        <v>80884</v>
      </c>
    </row>
    <row r="111" spans="1:6" x14ac:dyDescent="0.25">
      <c r="A111" s="1" t="s">
        <v>108</v>
      </c>
      <c r="B111" s="1">
        <v>2023</v>
      </c>
      <c r="C111" s="1">
        <v>122794</v>
      </c>
      <c r="D111" s="2" t="s">
        <v>108</v>
      </c>
      <c r="E111" s="2">
        <v>2023</v>
      </c>
      <c r="F111" s="2">
        <v>140486</v>
      </c>
    </row>
    <row r="112" spans="1:6" x14ac:dyDescent="0.25">
      <c r="A112" s="1" t="s">
        <v>109</v>
      </c>
      <c r="B112" s="1">
        <v>2023</v>
      </c>
      <c r="C112" s="1">
        <v>61488</v>
      </c>
      <c r="D112" s="2" t="s">
        <v>109</v>
      </c>
      <c r="E112" s="2">
        <v>2023</v>
      </c>
      <c r="F112" s="2">
        <v>2448</v>
      </c>
    </row>
    <row r="113" spans="1:6" x14ac:dyDescent="0.25">
      <c r="A113" s="1" t="s">
        <v>110</v>
      </c>
      <c r="B113" s="1">
        <v>2023</v>
      </c>
      <c r="C113" s="1">
        <v>122307</v>
      </c>
      <c r="D113" s="2" t="s">
        <v>110</v>
      </c>
      <c r="E113" s="2">
        <v>2023</v>
      </c>
      <c r="F113" s="2">
        <v>77822</v>
      </c>
    </row>
    <row r="114" spans="1:6" x14ac:dyDescent="0.25">
      <c r="A114" s="1" t="s">
        <v>111</v>
      </c>
      <c r="B114" s="1">
        <v>2023</v>
      </c>
      <c r="C114" s="1">
        <v>173939</v>
      </c>
      <c r="D114" s="2" t="s">
        <v>111</v>
      </c>
      <c r="E114" s="2">
        <v>2023</v>
      </c>
      <c r="F114" s="2">
        <v>124943</v>
      </c>
    </row>
    <row r="115" spans="1:6" x14ac:dyDescent="0.25">
      <c r="A115" s="1" t="s">
        <v>112</v>
      </c>
      <c r="B115" s="1">
        <v>2023</v>
      </c>
      <c r="C115" s="1">
        <v>121723</v>
      </c>
      <c r="D115" s="2" t="s">
        <v>112</v>
      </c>
      <c r="E115" s="2">
        <v>2023</v>
      </c>
      <c r="F115" s="2">
        <v>69803</v>
      </c>
    </row>
    <row r="116" spans="1:6" x14ac:dyDescent="0.25">
      <c r="A116" s="1" t="s">
        <v>113</v>
      </c>
      <c r="B116" s="1">
        <v>2023</v>
      </c>
      <c r="C116" s="1">
        <v>86521</v>
      </c>
      <c r="D116" s="2" t="s">
        <v>113</v>
      </c>
      <c r="E116" s="2">
        <v>2023</v>
      </c>
      <c r="F116" s="2">
        <v>88134</v>
      </c>
    </row>
    <row r="117" spans="1:6" x14ac:dyDescent="0.25">
      <c r="A117" s="1" t="s">
        <v>114</v>
      </c>
      <c r="B117" s="1">
        <v>2023</v>
      </c>
      <c r="C117" s="1">
        <v>203694</v>
      </c>
      <c r="D117" s="2" t="s">
        <v>114</v>
      </c>
      <c r="E117" s="2">
        <v>2023</v>
      </c>
      <c r="F117" s="2">
        <v>137403</v>
      </c>
    </row>
    <row r="118" spans="1:6" x14ac:dyDescent="0.25">
      <c r="A118" s="1" t="s">
        <v>115</v>
      </c>
      <c r="B118" s="1">
        <v>2023</v>
      </c>
      <c r="C118" s="1">
        <v>63463</v>
      </c>
      <c r="D118" s="2" t="s">
        <v>115</v>
      </c>
      <c r="E118" s="2">
        <v>2023</v>
      </c>
      <c r="F118" s="2">
        <v>8760</v>
      </c>
    </row>
    <row r="119" spans="1:6" x14ac:dyDescent="0.25">
      <c r="A119" s="1" t="s">
        <v>116</v>
      </c>
      <c r="B119" s="1">
        <v>2023</v>
      </c>
      <c r="C119" s="1">
        <v>28133</v>
      </c>
      <c r="D119" s="2" t="s">
        <v>116</v>
      </c>
      <c r="E119" s="2">
        <v>2023</v>
      </c>
      <c r="F119" s="2">
        <v>8775</v>
      </c>
    </row>
    <row r="120" spans="1:6" x14ac:dyDescent="0.25">
      <c r="A120" s="1" t="s">
        <v>117</v>
      </c>
      <c r="B120" s="1">
        <v>2023</v>
      </c>
      <c r="C120" s="1">
        <v>34527</v>
      </c>
      <c r="D120" s="2" t="s">
        <v>117</v>
      </c>
      <c r="E120" s="2">
        <v>2023</v>
      </c>
      <c r="F120" s="2">
        <v>32316</v>
      </c>
    </row>
    <row r="121" spans="1:6" x14ac:dyDescent="0.25">
      <c r="A121" s="1" t="s">
        <v>118</v>
      </c>
      <c r="B121" s="1">
        <v>2023</v>
      </c>
      <c r="C121" s="1">
        <v>214199</v>
      </c>
      <c r="D121" s="2" t="s">
        <v>118</v>
      </c>
      <c r="E121" s="2">
        <v>2023</v>
      </c>
      <c r="F121" s="2">
        <v>108868</v>
      </c>
    </row>
    <row r="122" spans="1:6" x14ac:dyDescent="0.25">
      <c r="A122" s="1" t="s">
        <v>119</v>
      </c>
      <c r="B122" s="1">
        <v>2023</v>
      </c>
      <c r="C122" s="1">
        <v>85955</v>
      </c>
      <c r="D122" s="2" t="s">
        <v>119</v>
      </c>
      <c r="E122" s="2">
        <v>2023</v>
      </c>
      <c r="F122" s="2">
        <v>18468</v>
      </c>
    </row>
    <row r="123" spans="1:6" x14ac:dyDescent="0.25">
      <c r="A123" s="1" t="s">
        <v>120</v>
      </c>
      <c r="B123" s="1">
        <v>2023</v>
      </c>
      <c r="C123" s="1">
        <v>223319</v>
      </c>
      <c r="D123" s="2" t="s">
        <v>120</v>
      </c>
      <c r="E123" s="2">
        <v>2023</v>
      </c>
      <c r="F123" s="2">
        <v>126784</v>
      </c>
    </row>
    <row r="124" spans="1:6" x14ac:dyDescent="0.25">
      <c r="A124" s="1" t="s">
        <v>121</v>
      </c>
      <c r="B124" s="1">
        <v>2023</v>
      </c>
      <c r="C124" s="1">
        <v>199753</v>
      </c>
      <c r="D124" s="2" t="s">
        <v>121</v>
      </c>
      <c r="E124" s="2">
        <v>2023</v>
      </c>
      <c r="F124" s="2">
        <v>113208</v>
      </c>
    </row>
    <row r="125" spans="1:6" x14ac:dyDescent="0.25">
      <c r="A125" s="1" t="s">
        <v>122</v>
      </c>
      <c r="B125" s="1">
        <v>2023</v>
      </c>
      <c r="C125" s="1">
        <v>68507</v>
      </c>
      <c r="D125" s="2" t="s">
        <v>122</v>
      </c>
      <c r="E125" s="2">
        <v>2023</v>
      </c>
      <c r="F125" s="2">
        <v>16862</v>
      </c>
    </row>
    <row r="126" spans="1:6" x14ac:dyDescent="0.25">
      <c r="A126" s="1" t="s">
        <v>123</v>
      </c>
      <c r="B126" s="1">
        <v>2023</v>
      </c>
      <c r="C126" s="1">
        <v>174741</v>
      </c>
      <c r="D126" s="2" t="s">
        <v>123</v>
      </c>
      <c r="E126" s="2">
        <v>2023</v>
      </c>
      <c r="F126" s="2">
        <v>35359</v>
      </c>
    </row>
    <row r="127" spans="1:6" x14ac:dyDescent="0.25">
      <c r="A127" s="1" t="s">
        <v>124</v>
      </c>
      <c r="B127" s="1">
        <v>2023</v>
      </c>
      <c r="C127" s="1">
        <v>609449</v>
      </c>
      <c r="D127" s="2" t="s">
        <v>124</v>
      </c>
      <c r="E127" s="2">
        <v>2023</v>
      </c>
      <c r="F127" s="2">
        <v>449225</v>
      </c>
    </row>
    <row r="128" spans="1:6" x14ac:dyDescent="0.25">
      <c r="A128" s="1" t="s">
        <v>125</v>
      </c>
      <c r="B128" s="1">
        <v>2023</v>
      </c>
      <c r="C128" s="1">
        <v>192707</v>
      </c>
      <c r="D128" s="2" t="s">
        <v>125</v>
      </c>
      <c r="E128" s="2">
        <v>2023</v>
      </c>
      <c r="F128" s="2">
        <v>135937</v>
      </c>
    </row>
    <row r="129" spans="1:6" x14ac:dyDescent="0.25">
      <c r="A129" s="1" t="s">
        <v>126</v>
      </c>
      <c r="B129" s="1">
        <v>2023</v>
      </c>
      <c r="C129" s="1">
        <v>86596</v>
      </c>
      <c r="D129" s="2" t="s">
        <v>126</v>
      </c>
      <c r="E129" s="2">
        <v>2023</v>
      </c>
      <c r="F129" s="2">
        <v>21480</v>
      </c>
    </row>
    <row r="130" spans="1:6" x14ac:dyDescent="0.25">
      <c r="A130" s="1" t="s">
        <v>127</v>
      </c>
      <c r="B130" s="1">
        <v>2023</v>
      </c>
      <c r="C130" s="1">
        <v>42344</v>
      </c>
      <c r="D130" s="2" t="s">
        <v>127</v>
      </c>
      <c r="E130" s="2">
        <v>2023</v>
      </c>
      <c r="F130" s="2">
        <v>4000</v>
      </c>
    </row>
    <row r="131" spans="1:6" x14ac:dyDescent="0.25">
      <c r="A131" s="1" t="s">
        <v>128</v>
      </c>
      <c r="B131" s="1">
        <v>2023</v>
      </c>
      <c r="C131" s="1">
        <v>148496</v>
      </c>
      <c r="D131" s="2" t="s">
        <v>128</v>
      </c>
      <c r="E131" s="2">
        <v>2023</v>
      </c>
      <c r="F131" s="2">
        <v>89092</v>
      </c>
    </row>
    <row r="132" spans="1:6" x14ac:dyDescent="0.25">
      <c r="A132" s="1" t="s">
        <v>129</v>
      </c>
      <c r="B132" s="1">
        <v>2023</v>
      </c>
      <c r="C132" s="1">
        <v>128053</v>
      </c>
      <c r="D132" s="2" t="s">
        <v>129</v>
      </c>
      <c r="E132" s="2">
        <v>2023</v>
      </c>
      <c r="F132" s="2">
        <v>79131</v>
      </c>
    </row>
    <row r="133" spans="1:6" x14ac:dyDescent="0.25">
      <c r="A133" s="1" t="s">
        <v>130</v>
      </c>
      <c r="B133" s="1">
        <v>2023</v>
      </c>
      <c r="C133" s="1">
        <v>465682</v>
      </c>
      <c r="D133" s="2" t="s">
        <v>130</v>
      </c>
      <c r="E133" s="2">
        <v>2023</v>
      </c>
      <c r="F133" s="2">
        <v>196973</v>
      </c>
    </row>
    <row r="134" spans="1:6" x14ac:dyDescent="0.25">
      <c r="A134" s="1" t="s">
        <v>131</v>
      </c>
      <c r="B134" s="1">
        <v>2023</v>
      </c>
      <c r="C134" s="1">
        <v>417458</v>
      </c>
      <c r="D134" s="2" t="s">
        <v>131</v>
      </c>
      <c r="E134" s="2">
        <v>2023</v>
      </c>
      <c r="F134" s="2">
        <v>386566</v>
      </c>
    </row>
    <row r="135" spans="1:6" x14ac:dyDescent="0.25">
      <c r="A135" s="1" t="s">
        <v>132</v>
      </c>
      <c r="B135" s="1">
        <v>2023</v>
      </c>
      <c r="C135" s="1">
        <v>86522</v>
      </c>
      <c r="D135" s="2" t="s">
        <v>132</v>
      </c>
      <c r="E135" s="2">
        <v>2023</v>
      </c>
      <c r="F135" s="2">
        <v>36130</v>
      </c>
    </row>
    <row r="136" spans="1:6" x14ac:dyDescent="0.25">
      <c r="A136" s="1" t="s">
        <v>133</v>
      </c>
      <c r="B136" s="1">
        <v>2023</v>
      </c>
      <c r="C136" s="1">
        <v>80334</v>
      </c>
      <c r="D136" s="2" t="s">
        <v>133</v>
      </c>
      <c r="E136" s="2">
        <v>2023</v>
      </c>
      <c r="F136" s="2">
        <v>28393</v>
      </c>
    </row>
    <row r="137" spans="1:6" x14ac:dyDescent="0.25">
      <c r="A137" s="1" t="s">
        <v>134</v>
      </c>
      <c r="B137" s="1">
        <v>2023</v>
      </c>
      <c r="C137" s="1">
        <v>1117105</v>
      </c>
      <c r="D137" s="2" t="s">
        <v>134</v>
      </c>
      <c r="E137" s="2">
        <v>2023</v>
      </c>
      <c r="F137" s="2">
        <v>559110</v>
      </c>
    </row>
    <row r="138" spans="1:6" x14ac:dyDescent="0.25">
      <c r="A138" s="1" t="s">
        <v>135</v>
      </c>
      <c r="B138" s="1">
        <v>2023</v>
      </c>
      <c r="C138" s="1">
        <v>56198</v>
      </c>
      <c r="D138" s="2" t="s">
        <v>135</v>
      </c>
      <c r="E138" s="2">
        <v>2023</v>
      </c>
      <c r="F138" s="2">
        <v>9464</v>
      </c>
    </row>
    <row r="139" spans="1:6" x14ac:dyDescent="0.25">
      <c r="A139" s="1" t="s">
        <v>136</v>
      </c>
      <c r="B139" s="1">
        <v>2023</v>
      </c>
      <c r="C139" s="1">
        <v>28775</v>
      </c>
      <c r="D139" s="2" t="s">
        <v>136</v>
      </c>
      <c r="E139" s="2">
        <v>2023</v>
      </c>
      <c r="F139" s="2">
        <v>4666</v>
      </c>
    </row>
    <row r="140" spans="1:6" x14ac:dyDescent="0.25">
      <c r="A140" s="1" t="s">
        <v>137</v>
      </c>
      <c r="B140" s="1">
        <v>2023</v>
      </c>
      <c r="C140" s="1">
        <v>168439</v>
      </c>
      <c r="D140" s="2" t="s">
        <v>137</v>
      </c>
      <c r="E140" s="2">
        <v>2023</v>
      </c>
      <c r="F140" s="2">
        <v>79603</v>
      </c>
    </row>
    <row r="141" spans="1:6" x14ac:dyDescent="0.25">
      <c r="A141" s="1" t="s">
        <v>138</v>
      </c>
      <c r="B141" s="1">
        <v>2023</v>
      </c>
      <c r="C141" s="1">
        <v>110004</v>
      </c>
      <c r="D141" s="2" t="s">
        <v>138</v>
      </c>
      <c r="E141" s="2">
        <v>2023</v>
      </c>
      <c r="F141" s="2">
        <v>63960</v>
      </c>
    </row>
    <row r="142" spans="1:6" x14ac:dyDescent="0.25">
      <c r="A142" s="1" t="s">
        <v>139</v>
      </c>
      <c r="B142" s="1">
        <v>2023</v>
      </c>
      <c r="C142" s="1">
        <v>94676</v>
      </c>
      <c r="D142" s="2" t="s">
        <v>139</v>
      </c>
      <c r="E142" s="2">
        <v>2023</v>
      </c>
      <c r="F142" s="2">
        <v>9961</v>
      </c>
    </row>
    <row r="143" spans="1:6" x14ac:dyDescent="0.25">
      <c r="A143" s="1" t="s">
        <v>140</v>
      </c>
      <c r="B143" s="1">
        <v>2023</v>
      </c>
      <c r="C143" s="1">
        <v>69502</v>
      </c>
      <c r="D143" s="2" t="s">
        <v>140</v>
      </c>
      <c r="E143" s="2">
        <v>2023</v>
      </c>
      <c r="F143" s="2">
        <v>15086</v>
      </c>
    </row>
    <row r="144" spans="1:6" x14ac:dyDescent="0.25">
      <c r="A144" s="1" t="s">
        <v>141</v>
      </c>
      <c r="B144" s="1">
        <v>2023</v>
      </c>
      <c r="C144" s="1">
        <v>177566</v>
      </c>
      <c r="D144" s="2" t="s">
        <v>141</v>
      </c>
      <c r="E144" s="2">
        <v>2023</v>
      </c>
      <c r="F144" s="2">
        <v>99409</v>
      </c>
    </row>
    <row r="145" spans="1:6" x14ac:dyDescent="0.25">
      <c r="A145" s="1" t="s">
        <v>142</v>
      </c>
      <c r="B145" s="1">
        <v>2023</v>
      </c>
      <c r="C145" s="1">
        <v>134567</v>
      </c>
      <c r="D145" s="2" t="s">
        <v>142</v>
      </c>
      <c r="E145" s="2">
        <v>2023</v>
      </c>
      <c r="F145" s="2">
        <v>50091</v>
      </c>
    </row>
    <row r="146" spans="1:6" x14ac:dyDescent="0.25">
      <c r="A146" s="1" t="s">
        <v>143</v>
      </c>
      <c r="B146" s="1">
        <v>2023</v>
      </c>
      <c r="C146" s="1">
        <v>275082</v>
      </c>
      <c r="D146" s="2" t="s">
        <v>143</v>
      </c>
      <c r="E146" s="2">
        <v>2023</v>
      </c>
      <c r="F146" s="2">
        <v>133876</v>
      </c>
    </row>
    <row r="147" spans="1:6" x14ac:dyDescent="0.25">
      <c r="A147" s="1" t="s">
        <v>144</v>
      </c>
      <c r="B147" s="1">
        <v>2023</v>
      </c>
      <c r="C147" s="1">
        <v>58118</v>
      </c>
      <c r="D147" s="2" t="s">
        <v>144</v>
      </c>
      <c r="E147" s="2">
        <v>2023</v>
      </c>
      <c r="F147" s="2">
        <v>33946</v>
      </c>
    </row>
    <row r="148" spans="1:6" x14ac:dyDescent="0.25">
      <c r="A148" s="1" t="s">
        <v>145</v>
      </c>
      <c r="B148" s="1">
        <v>2023</v>
      </c>
      <c r="C148" s="1">
        <v>7219</v>
      </c>
      <c r="D148" s="2" t="s">
        <v>145</v>
      </c>
      <c r="E148" s="2">
        <v>2023</v>
      </c>
      <c r="F148" s="2">
        <v>13216</v>
      </c>
    </row>
    <row r="149" spans="1:6" x14ac:dyDescent="0.25">
      <c r="A149" s="1" t="s">
        <v>146</v>
      </c>
      <c r="B149" s="1">
        <v>2023</v>
      </c>
      <c r="C149" s="1">
        <v>37750</v>
      </c>
      <c r="D149" s="2" t="s">
        <v>146</v>
      </c>
      <c r="E149" s="2">
        <v>2023</v>
      </c>
      <c r="F149" s="2">
        <v>18466</v>
      </c>
    </row>
    <row r="150" spans="1:6" x14ac:dyDescent="0.25">
      <c r="A150" s="1" t="s">
        <v>147</v>
      </c>
      <c r="B150" s="1">
        <v>2023</v>
      </c>
      <c r="C150" s="1">
        <v>292873</v>
      </c>
      <c r="D150" s="2" t="s">
        <v>147</v>
      </c>
      <c r="E150" s="2">
        <v>2023</v>
      </c>
      <c r="F150" s="2">
        <v>145578</v>
      </c>
    </row>
    <row r="151" spans="1:6" x14ac:dyDescent="0.25">
      <c r="A151" s="1" t="s">
        <v>148</v>
      </c>
      <c r="B151" s="1">
        <v>2023</v>
      </c>
      <c r="C151" s="1">
        <v>117905</v>
      </c>
      <c r="D151" s="2" t="s">
        <v>148</v>
      </c>
      <c r="E151" s="2">
        <v>2023</v>
      </c>
      <c r="F151" s="2">
        <v>26014</v>
      </c>
    </row>
    <row r="152" spans="1:6" x14ac:dyDescent="0.25">
      <c r="A152" s="1" t="s">
        <v>149</v>
      </c>
      <c r="B152" s="1">
        <v>2023</v>
      </c>
      <c r="C152" s="1">
        <v>106763</v>
      </c>
      <c r="D152" s="2" t="s">
        <v>149</v>
      </c>
      <c r="E152" s="2">
        <v>2023</v>
      </c>
      <c r="F152" s="2">
        <v>11113</v>
      </c>
    </row>
    <row r="153" spans="1:6" x14ac:dyDescent="0.25">
      <c r="A153" s="1" t="s">
        <v>150</v>
      </c>
      <c r="B153" s="1">
        <v>2023</v>
      </c>
      <c r="C153" s="1">
        <v>376730</v>
      </c>
      <c r="D153" s="2" t="s">
        <v>150</v>
      </c>
      <c r="E153" s="2">
        <v>2023</v>
      </c>
      <c r="F153" s="2">
        <v>155401</v>
      </c>
    </row>
    <row r="154" spans="1:6" x14ac:dyDescent="0.25">
      <c r="A154" s="1" t="s">
        <v>151</v>
      </c>
      <c r="B154" s="1">
        <v>2023</v>
      </c>
      <c r="C154" s="1">
        <v>64372</v>
      </c>
      <c r="D154" s="2" t="s">
        <v>151</v>
      </c>
      <c r="E154" s="2">
        <v>2023</v>
      </c>
      <c r="F154" s="2">
        <v>30066</v>
      </c>
    </row>
    <row r="155" spans="1:6" x14ac:dyDescent="0.25">
      <c r="A155" s="1" t="s">
        <v>152</v>
      </c>
      <c r="B155" s="1">
        <v>2023</v>
      </c>
      <c r="C155" s="1">
        <v>43913</v>
      </c>
      <c r="D155" s="2" t="s">
        <v>152</v>
      </c>
      <c r="E155" s="2">
        <v>2023</v>
      </c>
      <c r="F155" s="2">
        <v>11366</v>
      </c>
    </row>
    <row r="156" spans="1:6" x14ac:dyDescent="0.25">
      <c r="A156" s="1" t="s">
        <v>153</v>
      </c>
      <c r="B156" s="1">
        <v>2023</v>
      </c>
      <c r="C156" s="1" t="s">
        <v>422</v>
      </c>
      <c r="D156" s="2" t="s">
        <v>153</v>
      </c>
      <c r="E156" s="2">
        <v>2023</v>
      </c>
      <c r="F156" s="2" t="s">
        <v>422</v>
      </c>
    </row>
    <row r="157" spans="1:6" x14ac:dyDescent="0.25">
      <c r="A157" s="1" t="s">
        <v>154</v>
      </c>
      <c r="B157" s="1">
        <v>2023</v>
      </c>
      <c r="C157" s="1">
        <v>45560</v>
      </c>
      <c r="D157" s="2" t="s">
        <v>154</v>
      </c>
      <c r="E157" s="2">
        <v>2023</v>
      </c>
      <c r="F157" s="2">
        <v>5715</v>
      </c>
    </row>
    <row r="158" spans="1:6" x14ac:dyDescent="0.25">
      <c r="A158" s="1" t="s">
        <v>155</v>
      </c>
      <c r="B158" s="1">
        <v>2023</v>
      </c>
      <c r="C158" s="1">
        <v>434923</v>
      </c>
      <c r="D158" s="2" t="s">
        <v>155</v>
      </c>
      <c r="E158" s="2">
        <v>2023</v>
      </c>
      <c r="F158" s="2">
        <v>288523</v>
      </c>
    </row>
    <row r="159" spans="1:6" x14ac:dyDescent="0.25">
      <c r="A159" s="1" t="s">
        <v>156</v>
      </c>
      <c r="B159" s="1">
        <v>2023</v>
      </c>
      <c r="C159" s="1">
        <v>197323</v>
      </c>
      <c r="D159" s="2" t="s">
        <v>156</v>
      </c>
      <c r="E159" s="2">
        <v>2023</v>
      </c>
      <c r="F159" s="2">
        <v>90574</v>
      </c>
    </row>
    <row r="160" spans="1:6" x14ac:dyDescent="0.25">
      <c r="A160" s="1" t="s">
        <v>157</v>
      </c>
      <c r="B160" s="1">
        <v>2023</v>
      </c>
      <c r="C160" s="1">
        <v>31759</v>
      </c>
      <c r="D160" s="2" t="s">
        <v>157</v>
      </c>
      <c r="E160" s="2">
        <v>2023</v>
      </c>
      <c r="F160" s="2">
        <v>3778</v>
      </c>
    </row>
    <row r="161" spans="1:6" x14ac:dyDescent="0.25">
      <c r="A161" s="1" t="s">
        <v>158</v>
      </c>
      <c r="B161" s="1">
        <v>2023</v>
      </c>
      <c r="C161" s="1">
        <v>140807</v>
      </c>
      <c r="D161" s="2" t="s">
        <v>158</v>
      </c>
      <c r="E161" s="2">
        <v>2023</v>
      </c>
      <c r="F161" s="2">
        <v>72883</v>
      </c>
    </row>
    <row r="162" spans="1:6" x14ac:dyDescent="0.25">
      <c r="A162" s="1" t="s">
        <v>159</v>
      </c>
      <c r="B162" s="1">
        <v>2023</v>
      </c>
      <c r="C162" s="1">
        <v>48364</v>
      </c>
      <c r="D162" s="2" t="s">
        <v>159</v>
      </c>
      <c r="E162" s="2">
        <v>2023</v>
      </c>
      <c r="F162" s="2">
        <v>30149</v>
      </c>
    </row>
    <row r="163" spans="1:6" x14ac:dyDescent="0.25">
      <c r="A163" s="1" t="s">
        <v>160</v>
      </c>
      <c r="B163" s="1">
        <v>2023</v>
      </c>
      <c r="C163" s="1">
        <v>199149</v>
      </c>
      <c r="D163" s="2" t="s">
        <v>160</v>
      </c>
      <c r="E163" s="2">
        <v>2023</v>
      </c>
      <c r="F163" s="2">
        <v>112864</v>
      </c>
    </row>
    <row r="164" spans="1:6" x14ac:dyDescent="0.25">
      <c r="A164" s="1" t="s">
        <v>161</v>
      </c>
      <c r="B164" s="1">
        <v>2023</v>
      </c>
      <c r="C164" s="1">
        <v>72472</v>
      </c>
      <c r="D164" s="2" t="s">
        <v>161</v>
      </c>
      <c r="E164" s="2">
        <v>2023</v>
      </c>
      <c r="F164" s="2">
        <v>40869</v>
      </c>
    </row>
    <row r="165" spans="1:6" x14ac:dyDescent="0.25">
      <c r="A165" s="1" t="s">
        <v>162</v>
      </c>
      <c r="B165" s="1">
        <v>2023</v>
      </c>
      <c r="C165" s="1">
        <v>229373</v>
      </c>
      <c r="D165" s="2" t="s">
        <v>162</v>
      </c>
      <c r="E165" s="2">
        <v>2023</v>
      </c>
      <c r="F165" s="2">
        <v>75880</v>
      </c>
    </row>
    <row r="166" spans="1:6" x14ac:dyDescent="0.25">
      <c r="A166" s="1" t="s">
        <v>163</v>
      </c>
      <c r="B166" s="1">
        <v>2023</v>
      </c>
      <c r="C166" s="1">
        <v>906</v>
      </c>
      <c r="D166" s="2" t="s">
        <v>163</v>
      </c>
      <c r="E166" s="2">
        <v>2023</v>
      </c>
      <c r="F166" s="2">
        <v>777</v>
      </c>
    </row>
    <row r="167" spans="1:6" x14ac:dyDescent="0.25">
      <c r="A167" s="1" t="s">
        <v>164</v>
      </c>
      <c r="B167" s="1">
        <v>2023</v>
      </c>
      <c r="C167" s="1">
        <v>111027</v>
      </c>
      <c r="D167" s="2" t="s">
        <v>164</v>
      </c>
      <c r="E167" s="2">
        <v>2023</v>
      </c>
      <c r="F167" s="2">
        <v>33886</v>
      </c>
    </row>
    <row r="168" spans="1:6" x14ac:dyDescent="0.25">
      <c r="A168" s="1" t="s">
        <v>165</v>
      </c>
      <c r="B168" s="1">
        <v>2023</v>
      </c>
      <c r="C168" s="1">
        <v>35974</v>
      </c>
      <c r="D168" s="2" t="s">
        <v>165</v>
      </c>
      <c r="E168" s="2">
        <v>2023</v>
      </c>
      <c r="F168" s="2">
        <v>7545</v>
      </c>
    </row>
    <row r="169" spans="1:6" x14ac:dyDescent="0.25">
      <c r="A169" s="1" t="s">
        <v>166</v>
      </c>
      <c r="B169" s="1">
        <v>2023</v>
      </c>
      <c r="C169" s="1">
        <v>91</v>
      </c>
      <c r="D169" s="2" t="s">
        <v>166</v>
      </c>
      <c r="E169" s="2">
        <v>2023</v>
      </c>
      <c r="F169" s="2" t="s">
        <v>422</v>
      </c>
    </row>
    <row r="170" spans="1:6" x14ac:dyDescent="0.25">
      <c r="A170" s="1" t="s">
        <v>167</v>
      </c>
      <c r="B170" s="1">
        <v>2023</v>
      </c>
      <c r="C170" s="1">
        <v>116656</v>
      </c>
      <c r="D170" s="2" t="s">
        <v>167</v>
      </c>
      <c r="E170" s="2">
        <v>2023</v>
      </c>
      <c r="F170" s="2">
        <v>20178</v>
      </c>
    </row>
    <row r="171" spans="1:6" x14ac:dyDescent="0.25">
      <c r="A171" s="1" t="s">
        <v>168</v>
      </c>
      <c r="B171" s="1">
        <v>2023</v>
      </c>
      <c r="C171" s="1">
        <v>204869</v>
      </c>
      <c r="D171" s="2" t="s">
        <v>168</v>
      </c>
      <c r="E171" s="2">
        <v>2023</v>
      </c>
      <c r="F171" s="2">
        <v>85121</v>
      </c>
    </row>
    <row r="172" spans="1:6" x14ac:dyDescent="0.25">
      <c r="A172" s="1" t="s">
        <v>169</v>
      </c>
      <c r="B172" s="1">
        <v>2023</v>
      </c>
      <c r="C172" s="1">
        <v>60829</v>
      </c>
      <c r="D172" s="2" t="s">
        <v>169</v>
      </c>
      <c r="E172" s="2">
        <v>2023</v>
      </c>
      <c r="F172" s="2">
        <v>29567</v>
      </c>
    </row>
    <row r="173" spans="1:6" x14ac:dyDescent="0.25">
      <c r="A173" s="1" t="s">
        <v>170</v>
      </c>
      <c r="B173" s="1">
        <v>2023</v>
      </c>
      <c r="C173" s="1">
        <v>88322</v>
      </c>
      <c r="D173" s="2" t="s">
        <v>170</v>
      </c>
      <c r="E173" s="2">
        <v>2023</v>
      </c>
      <c r="F173" s="2">
        <v>60159</v>
      </c>
    </row>
    <row r="174" spans="1:6" x14ac:dyDescent="0.25">
      <c r="A174" s="1" t="s">
        <v>171</v>
      </c>
      <c r="B174" s="1">
        <v>2023</v>
      </c>
      <c r="C174" s="1">
        <v>34318</v>
      </c>
      <c r="D174" s="2" t="s">
        <v>171</v>
      </c>
      <c r="E174" s="2">
        <v>2023</v>
      </c>
      <c r="F174" s="2">
        <v>9673</v>
      </c>
    </row>
    <row r="175" spans="1:6" x14ac:dyDescent="0.25">
      <c r="A175" s="1" t="s">
        <v>172</v>
      </c>
      <c r="B175" s="1">
        <v>2023</v>
      </c>
      <c r="C175" s="1">
        <v>174765</v>
      </c>
      <c r="D175" s="2" t="s">
        <v>172</v>
      </c>
      <c r="E175" s="2">
        <v>2023</v>
      </c>
      <c r="F175" s="2">
        <v>84614</v>
      </c>
    </row>
    <row r="176" spans="1:6" x14ac:dyDescent="0.25">
      <c r="A176" s="1" t="s">
        <v>173</v>
      </c>
      <c r="B176" s="1">
        <v>2023</v>
      </c>
      <c r="C176" s="1">
        <v>49128</v>
      </c>
      <c r="D176" s="2" t="s">
        <v>173</v>
      </c>
      <c r="E176" s="2">
        <v>2023</v>
      </c>
      <c r="F176" s="2">
        <v>17995</v>
      </c>
    </row>
    <row r="177" spans="1:6" x14ac:dyDescent="0.25">
      <c r="A177" s="1" t="s">
        <v>174</v>
      </c>
      <c r="B177" s="1">
        <v>2023</v>
      </c>
      <c r="C177" s="1">
        <v>293125</v>
      </c>
      <c r="D177" s="2" t="s">
        <v>174</v>
      </c>
      <c r="E177" s="2">
        <v>2023</v>
      </c>
      <c r="F177" s="2">
        <v>115669</v>
      </c>
    </row>
    <row r="178" spans="1:6" x14ac:dyDescent="0.25">
      <c r="A178" s="1" t="s">
        <v>175</v>
      </c>
      <c r="B178" s="1">
        <v>2023</v>
      </c>
      <c r="C178" s="1">
        <v>7610</v>
      </c>
      <c r="D178" s="2" t="s">
        <v>175</v>
      </c>
      <c r="E178" s="2">
        <v>2023</v>
      </c>
      <c r="F178" s="2" t="s">
        <v>422</v>
      </c>
    </row>
    <row r="179" spans="1:6" x14ac:dyDescent="0.25">
      <c r="A179" s="1" t="s">
        <v>176</v>
      </c>
      <c r="B179" s="1">
        <v>2023</v>
      </c>
      <c r="C179" s="1">
        <v>37641</v>
      </c>
      <c r="D179" s="2" t="s">
        <v>176</v>
      </c>
      <c r="E179" s="2">
        <v>2023</v>
      </c>
      <c r="F179" s="2">
        <v>2528</v>
      </c>
    </row>
    <row r="180" spans="1:6" x14ac:dyDescent="0.25">
      <c r="A180" s="1" t="s">
        <v>177</v>
      </c>
      <c r="B180" s="1">
        <v>2023</v>
      </c>
      <c r="C180" s="1">
        <v>188696</v>
      </c>
      <c r="D180" s="2" t="s">
        <v>177</v>
      </c>
      <c r="E180" s="2">
        <v>2023</v>
      </c>
      <c r="F180" s="2">
        <v>94566</v>
      </c>
    </row>
    <row r="181" spans="1:6" x14ac:dyDescent="0.25">
      <c r="A181" s="1" t="s">
        <v>178</v>
      </c>
      <c r="B181" s="1">
        <v>2023</v>
      </c>
      <c r="C181" s="1">
        <v>29604</v>
      </c>
      <c r="D181" s="2" t="s">
        <v>178</v>
      </c>
      <c r="E181" s="2">
        <v>2023</v>
      </c>
      <c r="F181" s="2">
        <v>13529</v>
      </c>
    </row>
    <row r="182" spans="1:6" x14ac:dyDescent="0.25">
      <c r="A182" s="1" t="s">
        <v>179</v>
      </c>
      <c r="B182" s="1">
        <v>2023</v>
      </c>
      <c r="C182" s="1">
        <v>115043</v>
      </c>
      <c r="D182" s="2" t="s">
        <v>179</v>
      </c>
      <c r="E182" s="2">
        <v>2023</v>
      </c>
      <c r="F182" s="2">
        <v>14979</v>
      </c>
    </row>
    <row r="183" spans="1:6" x14ac:dyDescent="0.25">
      <c r="A183" s="1" t="s">
        <v>180</v>
      </c>
      <c r="B183" s="1">
        <v>2023</v>
      </c>
      <c r="C183" s="1">
        <v>60802</v>
      </c>
      <c r="D183" s="2" t="s">
        <v>180</v>
      </c>
      <c r="E183" s="2">
        <v>2023</v>
      </c>
      <c r="F183" s="2">
        <v>39155</v>
      </c>
    </row>
    <row r="184" spans="1:6" x14ac:dyDescent="0.25">
      <c r="A184" s="1" t="s">
        <v>181</v>
      </c>
      <c r="B184" s="1">
        <v>2023</v>
      </c>
      <c r="C184" s="1">
        <v>150862</v>
      </c>
      <c r="D184" s="2" t="s">
        <v>181</v>
      </c>
      <c r="E184" s="2">
        <v>2023</v>
      </c>
      <c r="F184" s="2">
        <v>80851</v>
      </c>
    </row>
    <row r="185" spans="1:6" x14ac:dyDescent="0.25">
      <c r="A185" s="1" t="s">
        <v>182</v>
      </c>
      <c r="B185" s="1">
        <v>2023</v>
      </c>
      <c r="C185" s="1">
        <v>170868</v>
      </c>
      <c r="D185" s="2" t="s">
        <v>182</v>
      </c>
      <c r="E185" s="2">
        <v>2023</v>
      </c>
      <c r="F185" s="2">
        <v>107894</v>
      </c>
    </row>
    <row r="186" spans="1:6" x14ac:dyDescent="0.25">
      <c r="A186" s="1" t="s">
        <v>183</v>
      </c>
      <c r="B186" s="1">
        <v>2023</v>
      </c>
      <c r="C186" s="1">
        <v>141237</v>
      </c>
      <c r="D186" s="2" t="s">
        <v>183</v>
      </c>
      <c r="E186" s="2">
        <v>2023</v>
      </c>
      <c r="F186" s="2">
        <v>54226</v>
      </c>
    </row>
    <row r="187" spans="1:6" x14ac:dyDescent="0.25">
      <c r="A187" s="1" t="s">
        <v>184</v>
      </c>
      <c r="B187" s="1">
        <v>2023</v>
      </c>
      <c r="C187" s="1">
        <v>112505</v>
      </c>
      <c r="D187" s="2" t="s">
        <v>184</v>
      </c>
      <c r="E187" s="2">
        <v>2023</v>
      </c>
      <c r="F187" s="2">
        <v>36440</v>
      </c>
    </row>
    <row r="188" spans="1:6" x14ac:dyDescent="0.25">
      <c r="A188" s="1" t="s">
        <v>185</v>
      </c>
      <c r="B188" s="1">
        <v>2023</v>
      </c>
      <c r="C188" s="1">
        <v>94624</v>
      </c>
      <c r="D188" s="2" t="s">
        <v>185</v>
      </c>
      <c r="E188" s="2">
        <v>2023</v>
      </c>
      <c r="F188" s="2">
        <v>59952</v>
      </c>
    </row>
    <row r="189" spans="1:6" x14ac:dyDescent="0.25">
      <c r="A189" s="1" t="s">
        <v>186</v>
      </c>
      <c r="B189" s="1">
        <v>2023</v>
      </c>
      <c r="C189" s="1">
        <v>421622</v>
      </c>
      <c r="D189" s="2" t="s">
        <v>186</v>
      </c>
      <c r="E189" s="2">
        <v>2023</v>
      </c>
      <c r="F189" s="2">
        <v>185589</v>
      </c>
    </row>
    <row r="190" spans="1:6" x14ac:dyDescent="0.25">
      <c r="A190" s="1" t="s">
        <v>187</v>
      </c>
      <c r="B190" s="1">
        <v>2023</v>
      </c>
      <c r="C190" s="1">
        <v>1373</v>
      </c>
      <c r="D190" s="2" t="s">
        <v>187</v>
      </c>
      <c r="E190" s="2">
        <v>2023</v>
      </c>
      <c r="F190" s="2" t="s">
        <v>422</v>
      </c>
    </row>
    <row r="191" spans="1:6" x14ac:dyDescent="0.25">
      <c r="A191" s="1" t="s">
        <v>188</v>
      </c>
      <c r="B191" s="1">
        <v>2023</v>
      </c>
      <c r="C191" s="1">
        <v>86096</v>
      </c>
      <c r="D191" s="2" t="s">
        <v>188</v>
      </c>
      <c r="E191" s="2">
        <v>2023</v>
      </c>
      <c r="F191" s="2">
        <v>53919</v>
      </c>
    </row>
    <row r="192" spans="1:6" x14ac:dyDescent="0.25">
      <c r="A192" s="1" t="s">
        <v>189</v>
      </c>
      <c r="B192" s="1">
        <v>2023</v>
      </c>
      <c r="C192" s="1">
        <v>297300</v>
      </c>
      <c r="D192" s="2" t="s">
        <v>189</v>
      </c>
      <c r="E192" s="2">
        <v>2023</v>
      </c>
      <c r="F192" s="2">
        <v>143993</v>
      </c>
    </row>
    <row r="193" spans="1:6" x14ac:dyDescent="0.25">
      <c r="A193" s="1" t="s">
        <v>190</v>
      </c>
      <c r="B193" s="1">
        <v>2023</v>
      </c>
      <c r="C193" s="1">
        <v>97294</v>
      </c>
      <c r="D193" s="2" t="s">
        <v>190</v>
      </c>
      <c r="E193" s="2">
        <v>2023</v>
      </c>
      <c r="F193" s="2">
        <v>27990</v>
      </c>
    </row>
    <row r="194" spans="1:6" x14ac:dyDescent="0.25">
      <c r="A194" s="1" t="s">
        <v>191</v>
      </c>
      <c r="B194" s="1">
        <v>2023</v>
      </c>
      <c r="C194" s="1">
        <v>113457</v>
      </c>
      <c r="D194" s="2" t="s">
        <v>191</v>
      </c>
      <c r="E194" s="2">
        <v>2023</v>
      </c>
      <c r="F194" s="2">
        <v>19052</v>
      </c>
    </row>
    <row r="195" spans="1:6" x14ac:dyDescent="0.25">
      <c r="A195" s="1" t="s">
        <v>192</v>
      </c>
      <c r="B195" s="1">
        <v>2023</v>
      </c>
      <c r="C195" s="1">
        <v>259367</v>
      </c>
      <c r="D195" s="2" t="s">
        <v>192</v>
      </c>
      <c r="E195" s="2">
        <v>2023</v>
      </c>
      <c r="F195" s="2">
        <v>92628</v>
      </c>
    </row>
    <row r="196" spans="1:6" x14ac:dyDescent="0.25">
      <c r="A196" s="1" t="s">
        <v>193</v>
      </c>
      <c r="B196" s="1">
        <v>2023</v>
      </c>
      <c r="C196" s="1">
        <v>159992</v>
      </c>
      <c r="D196" s="2" t="s">
        <v>193</v>
      </c>
      <c r="E196" s="2">
        <v>2023</v>
      </c>
      <c r="F196" s="2">
        <v>103441</v>
      </c>
    </row>
    <row r="197" spans="1:6" x14ac:dyDescent="0.25">
      <c r="A197" s="1" t="s">
        <v>194</v>
      </c>
      <c r="B197" s="1">
        <v>2023</v>
      </c>
      <c r="C197" s="1">
        <v>28537</v>
      </c>
      <c r="D197" s="2" t="s">
        <v>194</v>
      </c>
      <c r="E197" s="2">
        <v>2023</v>
      </c>
      <c r="F197" s="2">
        <v>670</v>
      </c>
    </row>
    <row r="198" spans="1:6" x14ac:dyDescent="0.25">
      <c r="A198" s="1" t="s">
        <v>195</v>
      </c>
      <c r="B198" s="1">
        <v>2023</v>
      </c>
      <c r="C198" s="1">
        <v>104231</v>
      </c>
      <c r="D198" s="2" t="s">
        <v>195</v>
      </c>
      <c r="E198" s="2">
        <v>2023</v>
      </c>
      <c r="F198" s="2">
        <v>2739</v>
      </c>
    </row>
    <row r="199" spans="1:6" x14ac:dyDescent="0.25">
      <c r="A199" s="1" t="s">
        <v>196</v>
      </c>
      <c r="B199" s="1">
        <v>2023</v>
      </c>
      <c r="C199" s="1">
        <v>137625</v>
      </c>
      <c r="D199" s="2" t="s">
        <v>196</v>
      </c>
      <c r="E199" s="2">
        <v>2023</v>
      </c>
      <c r="F199" s="2">
        <v>105579</v>
      </c>
    </row>
    <row r="200" spans="1:6" x14ac:dyDescent="0.25">
      <c r="A200" s="1" t="s">
        <v>197</v>
      </c>
      <c r="B200" s="1">
        <v>2023</v>
      </c>
      <c r="C200" s="1">
        <v>104394</v>
      </c>
      <c r="D200" s="2" t="s">
        <v>197</v>
      </c>
      <c r="E200" s="2">
        <v>2023</v>
      </c>
      <c r="F200" s="2">
        <v>67703</v>
      </c>
    </row>
    <row r="201" spans="1:6" x14ac:dyDescent="0.25">
      <c r="A201" s="1" t="s">
        <v>198</v>
      </c>
      <c r="B201" s="1">
        <v>2023</v>
      </c>
      <c r="C201" s="1">
        <v>1885634</v>
      </c>
      <c r="D201" s="2" t="s">
        <v>198</v>
      </c>
      <c r="E201" s="2">
        <v>2023</v>
      </c>
      <c r="F201" s="2">
        <v>1087519</v>
      </c>
    </row>
    <row r="202" spans="1:6" x14ac:dyDescent="0.25">
      <c r="A202" s="1" t="s">
        <v>199</v>
      </c>
      <c r="B202" s="1">
        <v>2023</v>
      </c>
      <c r="C202" s="1">
        <v>33670</v>
      </c>
      <c r="D202" s="2" t="s">
        <v>199</v>
      </c>
      <c r="E202" s="2">
        <v>2023</v>
      </c>
      <c r="F202" s="2">
        <v>6828</v>
      </c>
    </row>
    <row r="203" spans="1:6" x14ac:dyDescent="0.25">
      <c r="A203" s="1" t="s">
        <v>200</v>
      </c>
      <c r="B203" s="1">
        <v>2023</v>
      </c>
      <c r="C203" s="1">
        <v>54131</v>
      </c>
      <c r="D203" s="2" t="s">
        <v>200</v>
      </c>
      <c r="E203" s="2">
        <v>2023</v>
      </c>
      <c r="F203" s="2">
        <v>1955</v>
      </c>
    </row>
    <row r="204" spans="1:6" x14ac:dyDescent="0.25">
      <c r="A204" s="1" t="s">
        <v>201</v>
      </c>
      <c r="B204" s="1">
        <v>2023</v>
      </c>
      <c r="C204" s="1">
        <v>144568</v>
      </c>
      <c r="D204" s="2" t="s">
        <v>201</v>
      </c>
      <c r="E204" s="2">
        <v>2023</v>
      </c>
      <c r="F204" s="2">
        <v>74480</v>
      </c>
    </row>
    <row r="205" spans="1:6" x14ac:dyDescent="0.25">
      <c r="A205" s="1" t="s">
        <v>202</v>
      </c>
      <c r="B205" s="1">
        <v>2023</v>
      </c>
      <c r="C205" s="1">
        <v>50560</v>
      </c>
      <c r="D205" s="2" t="s">
        <v>202</v>
      </c>
      <c r="E205" s="2">
        <v>2023</v>
      </c>
      <c r="F205" s="2">
        <v>28941</v>
      </c>
    </row>
    <row r="206" spans="1:6" x14ac:dyDescent="0.25">
      <c r="A206" s="1" t="s">
        <v>203</v>
      </c>
      <c r="B206" s="1">
        <v>2023</v>
      </c>
      <c r="C206" s="1">
        <v>69529</v>
      </c>
      <c r="D206" s="2" t="s">
        <v>203</v>
      </c>
      <c r="E206" s="2">
        <v>2023</v>
      </c>
      <c r="F206" s="2">
        <v>5134</v>
      </c>
    </row>
    <row r="207" spans="1:6" x14ac:dyDescent="0.25">
      <c r="A207" s="1" t="s">
        <v>204</v>
      </c>
      <c r="B207" s="1">
        <v>2023</v>
      </c>
      <c r="C207" s="1">
        <v>81628</v>
      </c>
      <c r="D207" s="2" t="s">
        <v>204</v>
      </c>
      <c r="E207" s="2">
        <v>2023</v>
      </c>
      <c r="F207" s="2">
        <v>39539</v>
      </c>
    </row>
    <row r="208" spans="1:6" x14ac:dyDescent="0.25">
      <c r="A208" s="1" t="s">
        <v>205</v>
      </c>
      <c r="B208" s="1">
        <v>2023</v>
      </c>
      <c r="C208" s="1">
        <v>436561</v>
      </c>
      <c r="D208" s="2" t="s">
        <v>205</v>
      </c>
      <c r="E208" s="2">
        <v>2023</v>
      </c>
      <c r="F208" s="2">
        <v>178399</v>
      </c>
    </row>
    <row r="209" spans="1:6" x14ac:dyDescent="0.25">
      <c r="A209" s="1" t="s">
        <v>206</v>
      </c>
      <c r="B209" s="1">
        <v>2023</v>
      </c>
      <c r="C209" s="1">
        <v>75907</v>
      </c>
      <c r="D209" s="2" t="s">
        <v>206</v>
      </c>
      <c r="E209" s="2">
        <v>2023</v>
      </c>
      <c r="F209" s="2">
        <v>39790</v>
      </c>
    </row>
    <row r="210" spans="1:6" x14ac:dyDescent="0.25">
      <c r="A210" s="1" t="s">
        <v>207</v>
      </c>
      <c r="B210" s="1">
        <v>2023</v>
      </c>
      <c r="C210" s="1">
        <v>81274</v>
      </c>
      <c r="D210" s="2" t="s">
        <v>207</v>
      </c>
      <c r="E210" s="2">
        <v>2023</v>
      </c>
      <c r="F210" s="2">
        <v>25595</v>
      </c>
    </row>
    <row r="211" spans="1:6" x14ac:dyDescent="0.25">
      <c r="A211" s="1" t="s">
        <v>208</v>
      </c>
      <c r="B211" s="1">
        <v>2023</v>
      </c>
      <c r="C211" s="1">
        <v>75700</v>
      </c>
      <c r="D211" s="2" t="s">
        <v>208</v>
      </c>
      <c r="E211" s="2">
        <v>2023</v>
      </c>
      <c r="F211" s="2">
        <v>34004</v>
      </c>
    </row>
    <row r="212" spans="1:6" x14ac:dyDescent="0.25">
      <c r="A212" s="1" t="s">
        <v>209</v>
      </c>
      <c r="B212" s="1">
        <v>2023</v>
      </c>
      <c r="C212" s="1">
        <v>110922</v>
      </c>
      <c r="D212" s="2" t="s">
        <v>209</v>
      </c>
      <c r="E212" s="2">
        <v>2023</v>
      </c>
      <c r="F212" s="2">
        <v>74870</v>
      </c>
    </row>
    <row r="213" spans="1:6" x14ac:dyDescent="0.25">
      <c r="A213" s="1" t="s">
        <v>210</v>
      </c>
      <c r="B213" s="1">
        <v>2023</v>
      </c>
      <c r="C213" s="1">
        <v>76807</v>
      </c>
      <c r="D213" s="2" t="s">
        <v>210</v>
      </c>
      <c r="E213" s="2">
        <v>2023</v>
      </c>
      <c r="F213" s="2">
        <v>43519</v>
      </c>
    </row>
    <row r="214" spans="1:6" x14ac:dyDescent="0.25">
      <c r="A214" s="1" t="s">
        <v>211</v>
      </c>
      <c r="B214" s="1">
        <v>2023</v>
      </c>
      <c r="C214" s="1">
        <v>105597</v>
      </c>
      <c r="D214" s="2" t="s">
        <v>211</v>
      </c>
      <c r="E214" s="2">
        <v>2023</v>
      </c>
      <c r="F214" s="2">
        <v>43662</v>
      </c>
    </row>
    <row r="215" spans="1:6" x14ac:dyDescent="0.25">
      <c r="A215" s="1" t="s">
        <v>212</v>
      </c>
      <c r="B215" s="1">
        <v>2023</v>
      </c>
      <c r="C215" s="1">
        <v>84296</v>
      </c>
      <c r="D215" s="2" t="s">
        <v>212</v>
      </c>
      <c r="E215" s="2">
        <v>2023</v>
      </c>
      <c r="F215" s="2">
        <v>21065</v>
      </c>
    </row>
    <row r="216" spans="1:6" x14ac:dyDescent="0.25">
      <c r="A216" s="1" t="s">
        <v>213</v>
      </c>
      <c r="B216" s="1">
        <v>2023</v>
      </c>
      <c r="C216" s="1">
        <v>94173</v>
      </c>
      <c r="D216" s="2" t="s">
        <v>213</v>
      </c>
      <c r="E216" s="2">
        <v>2023</v>
      </c>
      <c r="F216" s="2">
        <v>41742</v>
      </c>
    </row>
    <row r="217" spans="1:6" x14ac:dyDescent="0.25">
      <c r="A217" s="1" t="s">
        <v>214</v>
      </c>
      <c r="B217" s="1">
        <v>2023</v>
      </c>
      <c r="C217" s="1">
        <v>169881</v>
      </c>
      <c r="D217" s="2" t="s">
        <v>214</v>
      </c>
      <c r="E217" s="2">
        <v>2023</v>
      </c>
      <c r="F217" s="2">
        <v>49250</v>
      </c>
    </row>
    <row r="218" spans="1:6" x14ac:dyDescent="0.25">
      <c r="A218" s="1" t="s">
        <v>215</v>
      </c>
      <c r="B218" s="1">
        <v>2023</v>
      </c>
      <c r="C218" s="1">
        <v>53127</v>
      </c>
      <c r="D218" s="2" t="s">
        <v>215</v>
      </c>
      <c r="E218" s="2">
        <v>2023</v>
      </c>
      <c r="F218" s="2">
        <v>22144</v>
      </c>
    </row>
    <row r="219" spans="1:6" x14ac:dyDescent="0.25">
      <c r="A219" s="1" t="s">
        <v>216</v>
      </c>
      <c r="B219" s="1">
        <v>2023</v>
      </c>
      <c r="C219" s="1">
        <v>400463</v>
      </c>
      <c r="D219" s="2" t="s">
        <v>216</v>
      </c>
      <c r="E219" s="2">
        <v>2023</v>
      </c>
      <c r="F219" s="2">
        <v>258157</v>
      </c>
    </row>
    <row r="220" spans="1:6" x14ac:dyDescent="0.25">
      <c r="A220" s="1" t="s">
        <v>217</v>
      </c>
      <c r="B220" s="1">
        <v>2023</v>
      </c>
      <c r="C220" s="1">
        <v>105188</v>
      </c>
      <c r="D220" s="2" t="s">
        <v>217</v>
      </c>
      <c r="E220" s="2">
        <v>2023</v>
      </c>
      <c r="F220" s="2">
        <v>60012</v>
      </c>
    </row>
    <row r="221" spans="1:6" x14ac:dyDescent="0.25">
      <c r="A221" s="1" t="s">
        <v>218</v>
      </c>
      <c r="B221" s="1">
        <v>2023</v>
      </c>
      <c r="C221" s="1">
        <v>54227</v>
      </c>
      <c r="D221" s="2" t="s">
        <v>218</v>
      </c>
      <c r="E221" s="2">
        <v>2023</v>
      </c>
      <c r="F221" s="2">
        <v>7831</v>
      </c>
    </row>
    <row r="222" spans="1:6" x14ac:dyDescent="0.25">
      <c r="A222" s="1" t="s">
        <v>219</v>
      </c>
      <c r="B222" s="1">
        <v>2023</v>
      </c>
      <c r="C222" s="1">
        <v>83756</v>
      </c>
      <c r="D222" s="2" t="s">
        <v>219</v>
      </c>
      <c r="E222" s="2">
        <v>2023</v>
      </c>
      <c r="F222" s="2">
        <v>47266</v>
      </c>
    </row>
    <row r="223" spans="1:6" x14ac:dyDescent="0.25">
      <c r="A223" s="1" t="s">
        <v>220</v>
      </c>
      <c r="B223" s="1">
        <v>2023</v>
      </c>
      <c r="C223" s="1">
        <v>65981</v>
      </c>
      <c r="D223" s="2" t="s">
        <v>220</v>
      </c>
      <c r="E223" s="2">
        <v>2023</v>
      </c>
      <c r="F223" s="2">
        <v>15273</v>
      </c>
    </row>
    <row r="224" spans="1:6" x14ac:dyDescent="0.25">
      <c r="A224" s="1" t="s">
        <v>221</v>
      </c>
      <c r="B224" s="1">
        <v>2023</v>
      </c>
      <c r="C224" s="1">
        <v>122655</v>
      </c>
      <c r="D224" s="2" t="s">
        <v>221</v>
      </c>
      <c r="E224" s="2">
        <v>2023</v>
      </c>
      <c r="F224" s="2">
        <v>47035</v>
      </c>
    </row>
    <row r="225" spans="1:6" x14ac:dyDescent="0.25">
      <c r="A225" s="1" t="s">
        <v>222</v>
      </c>
      <c r="B225" s="1">
        <v>2023</v>
      </c>
      <c r="C225" s="1">
        <v>143487</v>
      </c>
      <c r="D225" s="2" t="s">
        <v>222</v>
      </c>
      <c r="E225" s="2">
        <v>2023</v>
      </c>
      <c r="F225" s="2">
        <v>33675</v>
      </c>
    </row>
    <row r="226" spans="1:6" x14ac:dyDescent="0.25">
      <c r="A226" s="1" t="s">
        <v>223</v>
      </c>
      <c r="B226" s="1">
        <v>2023</v>
      </c>
      <c r="C226" s="1">
        <v>90009</v>
      </c>
      <c r="D226" s="2" t="s">
        <v>223</v>
      </c>
      <c r="E226" s="2">
        <v>2023</v>
      </c>
      <c r="F226" s="2">
        <v>62817</v>
      </c>
    </row>
    <row r="227" spans="1:6" x14ac:dyDescent="0.25">
      <c r="A227" s="1" t="s">
        <v>224</v>
      </c>
      <c r="B227" s="1">
        <v>2023</v>
      </c>
      <c r="C227" s="1">
        <v>799</v>
      </c>
      <c r="D227" s="2" t="s">
        <v>224</v>
      </c>
      <c r="E227" s="2">
        <v>2023</v>
      </c>
      <c r="F227" s="2">
        <v>11158</v>
      </c>
    </row>
    <row r="228" spans="1:6" x14ac:dyDescent="0.25">
      <c r="A228" s="1" t="s">
        <v>225</v>
      </c>
      <c r="B228" s="1">
        <v>2023</v>
      </c>
      <c r="C228" s="1">
        <v>69552</v>
      </c>
      <c r="D228" s="2" t="s">
        <v>225</v>
      </c>
      <c r="E228" s="2">
        <v>2023</v>
      </c>
      <c r="F228" s="2">
        <v>22190</v>
      </c>
    </row>
    <row r="229" spans="1:6" x14ac:dyDescent="0.25">
      <c r="A229" s="1" t="s">
        <v>226</v>
      </c>
      <c r="B229" s="1">
        <v>2023</v>
      </c>
      <c r="C229" s="1">
        <v>77660</v>
      </c>
      <c r="D229" s="2" t="s">
        <v>226</v>
      </c>
      <c r="E229" s="2">
        <v>2023</v>
      </c>
      <c r="F229" s="2">
        <v>13117</v>
      </c>
    </row>
    <row r="230" spans="1:6" x14ac:dyDescent="0.25">
      <c r="A230" s="1" t="s">
        <v>227</v>
      </c>
      <c r="B230" s="1">
        <v>2023</v>
      </c>
      <c r="C230" s="1">
        <v>48647</v>
      </c>
      <c r="D230" s="2" t="s">
        <v>227</v>
      </c>
      <c r="E230" s="2">
        <v>2023</v>
      </c>
      <c r="F230" s="2">
        <v>18053</v>
      </c>
    </row>
    <row r="231" spans="1:6" x14ac:dyDescent="0.25">
      <c r="A231" s="1" t="s">
        <v>228</v>
      </c>
      <c r="B231" s="1">
        <v>2023</v>
      </c>
      <c r="C231" s="1">
        <v>84325</v>
      </c>
      <c r="D231" s="2" t="s">
        <v>228</v>
      </c>
      <c r="E231" s="2">
        <v>2023</v>
      </c>
      <c r="F231" s="2">
        <v>53954</v>
      </c>
    </row>
    <row r="232" spans="1:6" x14ac:dyDescent="0.25">
      <c r="A232" s="1" t="s">
        <v>229</v>
      </c>
      <c r="B232" s="1">
        <v>2023</v>
      </c>
      <c r="C232" s="1">
        <v>125260</v>
      </c>
      <c r="D232" s="2" t="s">
        <v>229</v>
      </c>
      <c r="E232" s="2">
        <v>2023</v>
      </c>
      <c r="F232" s="2">
        <v>72332</v>
      </c>
    </row>
    <row r="233" spans="1:6" x14ac:dyDescent="0.25">
      <c r="A233" s="1" t="s">
        <v>230</v>
      </c>
      <c r="B233" s="1">
        <v>2023</v>
      </c>
      <c r="C233" s="1">
        <v>194328</v>
      </c>
      <c r="D233" s="2" t="s">
        <v>230</v>
      </c>
      <c r="E233" s="2">
        <v>2023</v>
      </c>
      <c r="F233" s="2">
        <v>124393</v>
      </c>
    </row>
    <row r="234" spans="1:6" x14ac:dyDescent="0.25">
      <c r="A234" s="1" t="s">
        <v>231</v>
      </c>
      <c r="B234" s="1">
        <v>2023</v>
      </c>
      <c r="C234" s="1">
        <v>274971</v>
      </c>
      <c r="D234" s="2" t="s">
        <v>231</v>
      </c>
      <c r="E234" s="2">
        <v>2023</v>
      </c>
      <c r="F234" s="2">
        <v>152226</v>
      </c>
    </row>
    <row r="235" spans="1:6" x14ac:dyDescent="0.25">
      <c r="A235" s="1" t="s">
        <v>232</v>
      </c>
      <c r="B235" s="1">
        <v>2023</v>
      </c>
      <c r="C235" s="1">
        <v>89453</v>
      </c>
      <c r="D235" s="2" t="s">
        <v>232</v>
      </c>
      <c r="E235" s="2">
        <v>2023</v>
      </c>
      <c r="F235" s="2">
        <v>44505</v>
      </c>
    </row>
    <row r="236" spans="1:6" x14ac:dyDescent="0.25">
      <c r="A236" s="1" t="s">
        <v>233</v>
      </c>
      <c r="B236" s="1">
        <v>2023</v>
      </c>
      <c r="C236" s="1">
        <v>239425</v>
      </c>
      <c r="D236" s="2" t="s">
        <v>233</v>
      </c>
      <c r="E236" s="2">
        <v>2023</v>
      </c>
      <c r="F236" s="2">
        <v>85171</v>
      </c>
    </row>
    <row r="237" spans="1:6" x14ac:dyDescent="0.25">
      <c r="A237" s="1" t="s">
        <v>234</v>
      </c>
      <c r="B237" s="1">
        <v>2023</v>
      </c>
      <c r="C237" s="1">
        <v>296554</v>
      </c>
      <c r="D237" s="2" t="s">
        <v>234</v>
      </c>
      <c r="E237" s="2">
        <v>2023</v>
      </c>
      <c r="F237" s="2">
        <v>172213</v>
      </c>
    </row>
    <row r="238" spans="1:6" x14ac:dyDescent="0.25">
      <c r="A238" s="1" t="s">
        <v>235</v>
      </c>
      <c r="B238" s="1">
        <v>2023</v>
      </c>
      <c r="C238" s="1">
        <v>50757</v>
      </c>
      <c r="D238" s="2" t="s">
        <v>235</v>
      </c>
      <c r="E238" s="2">
        <v>2023</v>
      </c>
      <c r="F238" s="2">
        <v>23391</v>
      </c>
    </row>
    <row r="239" spans="1:6" x14ac:dyDescent="0.25">
      <c r="A239" s="1" t="s">
        <v>236</v>
      </c>
      <c r="B239" s="1">
        <v>2023</v>
      </c>
      <c r="C239" s="1">
        <v>219404</v>
      </c>
      <c r="D239" s="2" t="s">
        <v>236</v>
      </c>
      <c r="E239" s="2">
        <v>2023</v>
      </c>
      <c r="F239" s="2">
        <v>107275</v>
      </c>
    </row>
    <row r="240" spans="1:6" x14ac:dyDescent="0.25">
      <c r="A240" s="1" t="s">
        <v>237</v>
      </c>
      <c r="B240" s="1">
        <v>2023</v>
      </c>
      <c r="C240" s="1">
        <v>143892</v>
      </c>
      <c r="D240" s="2" t="s">
        <v>237</v>
      </c>
      <c r="E240" s="2">
        <v>2023</v>
      </c>
      <c r="F240" s="2">
        <v>117174</v>
      </c>
    </row>
    <row r="241" spans="1:6" x14ac:dyDescent="0.25">
      <c r="A241" s="1" t="s">
        <v>238</v>
      </c>
      <c r="B241" s="1">
        <v>2023</v>
      </c>
      <c r="C241" s="1">
        <v>475586</v>
      </c>
      <c r="D241" s="2" t="s">
        <v>238</v>
      </c>
      <c r="E241" s="2">
        <v>2023</v>
      </c>
      <c r="F241" s="2">
        <v>281085</v>
      </c>
    </row>
    <row r="242" spans="1:6" x14ac:dyDescent="0.25">
      <c r="A242" s="1" t="s">
        <v>239</v>
      </c>
      <c r="B242" s="1">
        <v>2023</v>
      </c>
      <c r="C242" s="1">
        <v>168782</v>
      </c>
      <c r="D242" s="2" t="s">
        <v>239</v>
      </c>
      <c r="E242" s="2">
        <v>2023</v>
      </c>
      <c r="F242" s="2">
        <v>138838</v>
      </c>
    </row>
    <row r="243" spans="1:6" x14ac:dyDescent="0.25">
      <c r="A243" s="1" t="s">
        <v>240</v>
      </c>
      <c r="B243" s="1">
        <v>2023</v>
      </c>
      <c r="C243" s="1">
        <v>144829</v>
      </c>
      <c r="D243" s="2" t="s">
        <v>240</v>
      </c>
      <c r="E243" s="2">
        <v>2023</v>
      </c>
      <c r="F243" s="2">
        <v>79075</v>
      </c>
    </row>
    <row r="244" spans="1:6" x14ac:dyDescent="0.25">
      <c r="A244" s="1" t="s">
        <v>241</v>
      </c>
      <c r="B244" s="1">
        <v>2023</v>
      </c>
      <c r="C244" s="1">
        <v>552221</v>
      </c>
      <c r="D244" s="2" t="s">
        <v>241</v>
      </c>
      <c r="E244" s="2">
        <v>2023</v>
      </c>
      <c r="F244" s="2">
        <v>419142</v>
      </c>
    </row>
    <row r="245" spans="1:6" x14ac:dyDescent="0.25">
      <c r="A245" s="1" t="s">
        <v>242</v>
      </c>
      <c r="B245" s="1">
        <v>2023</v>
      </c>
      <c r="C245" s="1">
        <v>93822</v>
      </c>
      <c r="D245" s="2" t="s">
        <v>242</v>
      </c>
      <c r="E245" s="2">
        <v>2023</v>
      </c>
      <c r="F245" s="2">
        <v>124</v>
      </c>
    </row>
    <row r="246" spans="1:6" x14ac:dyDescent="0.25">
      <c r="A246" s="1" t="s">
        <v>243</v>
      </c>
      <c r="B246" s="1">
        <v>2023</v>
      </c>
      <c r="C246" s="1">
        <v>49292</v>
      </c>
      <c r="D246" s="2" t="s">
        <v>243</v>
      </c>
      <c r="E246" s="2">
        <v>2023</v>
      </c>
      <c r="F246" s="2">
        <v>25499</v>
      </c>
    </row>
    <row r="247" spans="1:6" x14ac:dyDescent="0.25">
      <c r="A247" s="1" t="s">
        <v>244</v>
      </c>
      <c r="B247" s="1">
        <v>2023</v>
      </c>
      <c r="C247" s="1">
        <v>134914</v>
      </c>
      <c r="D247" s="2" t="s">
        <v>244</v>
      </c>
      <c r="E247" s="2">
        <v>2023</v>
      </c>
      <c r="F247" s="2">
        <v>70646</v>
      </c>
    </row>
    <row r="248" spans="1:6" x14ac:dyDescent="0.25">
      <c r="A248" s="1" t="s">
        <v>245</v>
      </c>
      <c r="B248" s="1">
        <v>2023</v>
      </c>
      <c r="C248" s="1">
        <v>43344</v>
      </c>
      <c r="D248" s="2" t="s">
        <v>245</v>
      </c>
      <c r="E248" s="2">
        <v>2023</v>
      </c>
      <c r="F248" s="2">
        <v>6356</v>
      </c>
    </row>
    <row r="249" spans="1:6" x14ac:dyDescent="0.25">
      <c r="A249" s="1" t="s">
        <v>246</v>
      </c>
      <c r="B249" s="1">
        <v>2023</v>
      </c>
      <c r="C249" s="1">
        <v>114387</v>
      </c>
      <c r="D249" s="2" t="s">
        <v>246</v>
      </c>
      <c r="E249" s="2">
        <v>2023</v>
      </c>
      <c r="F249" s="2">
        <v>73915</v>
      </c>
    </row>
    <row r="250" spans="1:6" x14ac:dyDescent="0.25">
      <c r="A250" s="1" t="s">
        <v>247</v>
      </c>
      <c r="B250" s="1">
        <v>2023</v>
      </c>
      <c r="C250" s="1">
        <v>45404</v>
      </c>
      <c r="D250" s="2" t="s">
        <v>247</v>
      </c>
      <c r="E250" s="2">
        <v>2023</v>
      </c>
      <c r="F250" s="2">
        <v>2939</v>
      </c>
    </row>
    <row r="251" spans="1:6" x14ac:dyDescent="0.25">
      <c r="A251" s="1" t="s">
        <v>248</v>
      </c>
      <c r="B251" s="1">
        <v>2023</v>
      </c>
      <c r="C251" s="1">
        <v>85405</v>
      </c>
      <c r="D251" s="2" t="s">
        <v>248</v>
      </c>
      <c r="E251" s="2">
        <v>2023</v>
      </c>
      <c r="F251" s="2">
        <v>43460</v>
      </c>
    </row>
    <row r="252" spans="1:6" x14ac:dyDescent="0.25">
      <c r="A252" s="1" t="s">
        <v>249</v>
      </c>
      <c r="B252" s="1">
        <v>2023</v>
      </c>
      <c r="C252" s="1">
        <v>201927</v>
      </c>
      <c r="D252" s="2" t="s">
        <v>249</v>
      </c>
      <c r="E252" s="2">
        <v>2023</v>
      </c>
      <c r="F252" s="2">
        <v>164411</v>
      </c>
    </row>
    <row r="253" spans="1:6" x14ac:dyDescent="0.25">
      <c r="A253" s="1" t="s">
        <v>250</v>
      </c>
      <c r="B253" s="1">
        <v>2023</v>
      </c>
      <c r="C253" s="1">
        <v>32631</v>
      </c>
      <c r="D253" s="2" t="s">
        <v>250</v>
      </c>
      <c r="E253" s="2">
        <v>2023</v>
      </c>
      <c r="F253" s="2">
        <v>11057</v>
      </c>
    </row>
    <row r="254" spans="1:6" x14ac:dyDescent="0.25">
      <c r="A254" s="1" t="s">
        <v>251</v>
      </c>
      <c r="B254" s="1">
        <v>2023</v>
      </c>
      <c r="C254" s="1">
        <v>135326</v>
      </c>
      <c r="D254" s="2" t="s">
        <v>251</v>
      </c>
      <c r="E254" s="2">
        <v>2023</v>
      </c>
      <c r="F254" s="2">
        <v>118451</v>
      </c>
    </row>
    <row r="255" spans="1:6" x14ac:dyDescent="0.25">
      <c r="A255" s="1" t="s">
        <v>252</v>
      </c>
      <c r="B255" s="1">
        <v>2023</v>
      </c>
      <c r="C255" s="1">
        <v>192491</v>
      </c>
      <c r="D255" s="2" t="s">
        <v>252</v>
      </c>
      <c r="E255" s="2">
        <v>2023</v>
      </c>
      <c r="F255" s="2">
        <v>89123</v>
      </c>
    </row>
    <row r="256" spans="1:6" x14ac:dyDescent="0.25">
      <c r="A256" s="1" t="s">
        <v>253</v>
      </c>
      <c r="B256" s="1">
        <v>2023</v>
      </c>
      <c r="C256" s="1">
        <v>44310</v>
      </c>
      <c r="D256" s="2" t="s">
        <v>253</v>
      </c>
      <c r="E256" s="2">
        <v>2023</v>
      </c>
      <c r="F256" s="2" t="s">
        <v>422</v>
      </c>
    </row>
    <row r="257" spans="1:6" x14ac:dyDescent="0.25">
      <c r="A257" s="1" t="s">
        <v>254</v>
      </c>
      <c r="B257" s="1">
        <v>2023</v>
      </c>
      <c r="C257" s="1">
        <v>127731</v>
      </c>
      <c r="D257" s="2" t="s">
        <v>254</v>
      </c>
      <c r="E257" s="2">
        <v>2023</v>
      </c>
      <c r="F257" s="2">
        <v>40383</v>
      </c>
    </row>
    <row r="258" spans="1:6" x14ac:dyDescent="0.25">
      <c r="A258" s="1" t="s">
        <v>255</v>
      </c>
      <c r="B258" s="1">
        <v>2023</v>
      </c>
      <c r="C258" s="1">
        <v>42176</v>
      </c>
      <c r="D258" s="2" t="s">
        <v>255</v>
      </c>
      <c r="E258" s="2">
        <v>2023</v>
      </c>
      <c r="F258" s="2">
        <v>3959</v>
      </c>
    </row>
    <row r="259" spans="1:6" x14ac:dyDescent="0.25">
      <c r="A259" s="1" t="s">
        <v>256</v>
      </c>
      <c r="B259" s="1">
        <v>2023</v>
      </c>
      <c r="C259" s="1">
        <v>54850</v>
      </c>
      <c r="D259" s="2" t="s">
        <v>256</v>
      </c>
      <c r="E259" s="2">
        <v>2023</v>
      </c>
      <c r="F259" s="2">
        <v>9962</v>
      </c>
    </row>
    <row r="260" spans="1:6" x14ac:dyDescent="0.25">
      <c r="A260" s="1" t="s">
        <v>257</v>
      </c>
      <c r="B260" s="1">
        <v>2023</v>
      </c>
      <c r="C260" s="1">
        <v>40104</v>
      </c>
      <c r="D260" s="2" t="s">
        <v>257</v>
      </c>
      <c r="E260" s="2">
        <v>2023</v>
      </c>
      <c r="F260" s="2">
        <v>21782</v>
      </c>
    </row>
    <row r="261" spans="1:6" x14ac:dyDescent="0.25">
      <c r="A261" s="1" t="s">
        <v>258</v>
      </c>
      <c r="B261" s="1">
        <v>2023</v>
      </c>
      <c r="C261" s="1">
        <v>179619</v>
      </c>
      <c r="D261" s="2" t="s">
        <v>258</v>
      </c>
      <c r="E261" s="2">
        <v>2023</v>
      </c>
      <c r="F261" s="2">
        <v>127973</v>
      </c>
    </row>
    <row r="262" spans="1:6" x14ac:dyDescent="0.25">
      <c r="A262" s="1" t="s">
        <v>259</v>
      </c>
      <c r="B262" s="1">
        <v>2023</v>
      </c>
      <c r="C262" s="1">
        <v>50323</v>
      </c>
      <c r="D262" s="2" t="s">
        <v>259</v>
      </c>
      <c r="E262" s="2">
        <v>2023</v>
      </c>
      <c r="F262" s="2">
        <v>17920</v>
      </c>
    </row>
    <row r="263" spans="1:6" x14ac:dyDescent="0.25">
      <c r="A263" s="1" t="s">
        <v>260</v>
      </c>
      <c r="B263" s="1">
        <v>2023</v>
      </c>
      <c r="C263" s="1">
        <v>43642</v>
      </c>
      <c r="D263" s="2" t="s">
        <v>260</v>
      </c>
      <c r="E263" s="2">
        <v>2023</v>
      </c>
      <c r="F263" s="2">
        <v>51100</v>
      </c>
    </row>
    <row r="264" spans="1:6" x14ac:dyDescent="0.25">
      <c r="A264" s="1" t="s">
        <v>261</v>
      </c>
      <c r="B264" s="1">
        <v>2023</v>
      </c>
      <c r="C264" s="1">
        <v>133003</v>
      </c>
      <c r="D264" s="2" t="s">
        <v>261</v>
      </c>
      <c r="E264" s="2">
        <v>2023</v>
      </c>
      <c r="F264" s="2">
        <v>129984</v>
      </c>
    </row>
    <row r="265" spans="1:6" x14ac:dyDescent="0.25">
      <c r="A265" s="1" t="s">
        <v>262</v>
      </c>
      <c r="B265" s="1">
        <v>2023</v>
      </c>
      <c r="C265" s="1">
        <v>281139</v>
      </c>
      <c r="D265" s="2" t="s">
        <v>262</v>
      </c>
      <c r="E265" s="2">
        <v>2023</v>
      </c>
      <c r="F265" s="2">
        <v>100474</v>
      </c>
    </row>
    <row r="266" spans="1:6" x14ac:dyDescent="0.25">
      <c r="A266" s="1" t="s">
        <v>263</v>
      </c>
      <c r="B266" s="1">
        <v>2023</v>
      </c>
      <c r="C266" s="1">
        <v>542943</v>
      </c>
      <c r="D266" s="2" t="s">
        <v>263</v>
      </c>
      <c r="E266" s="2">
        <v>2023</v>
      </c>
      <c r="F266" s="2">
        <v>408663</v>
      </c>
    </row>
    <row r="267" spans="1:6" x14ac:dyDescent="0.25">
      <c r="A267" s="1" t="s">
        <v>264</v>
      </c>
      <c r="B267" s="1">
        <v>2023</v>
      </c>
      <c r="C267" s="1">
        <v>447883</v>
      </c>
      <c r="D267" s="2" t="s">
        <v>264</v>
      </c>
      <c r="E267" s="2">
        <v>2023</v>
      </c>
      <c r="F267" s="2">
        <v>237926</v>
      </c>
    </row>
    <row r="268" spans="1:6" x14ac:dyDescent="0.25">
      <c r="A268" s="1" t="s">
        <v>265</v>
      </c>
      <c r="B268" s="1">
        <v>2023</v>
      </c>
      <c r="C268" s="1">
        <v>22388</v>
      </c>
      <c r="D268" s="2" t="s">
        <v>265</v>
      </c>
      <c r="E268" s="2">
        <v>2023</v>
      </c>
      <c r="F268" s="2">
        <v>5046</v>
      </c>
    </row>
    <row r="269" spans="1:6" x14ac:dyDescent="0.25">
      <c r="A269" s="1" t="s">
        <v>266</v>
      </c>
      <c r="B269" s="1">
        <v>2023</v>
      </c>
      <c r="C269" s="1">
        <v>189967</v>
      </c>
      <c r="D269" s="2" t="s">
        <v>266</v>
      </c>
      <c r="E269" s="2">
        <v>2023</v>
      </c>
      <c r="F269" s="2">
        <v>103376</v>
      </c>
    </row>
    <row r="270" spans="1:6" x14ac:dyDescent="0.25">
      <c r="A270" s="1" t="s">
        <v>267</v>
      </c>
      <c r="B270" s="1">
        <v>2023</v>
      </c>
      <c r="C270" s="1">
        <v>95472</v>
      </c>
      <c r="D270" s="2" t="s">
        <v>267</v>
      </c>
      <c r="E270" s="2">
        <v>2023</v>
      </c>
      <c r="F270" s="2">
        <v>33008</v>
      </c>
    </row>
    <row r="271" spans="1:6" x14ac:dyDescent="0.25">
      <c r="A271" s="1" t="s">
        <v>268</v>
      </c>
      <c r="B271" s="1">
        <v>2023</v>
      </c>
      <c r="C271" s="1">
        <v>41327</v>
      </c>
      <c r="D271" s="2" t="s">
        <v>268</v>
      </c>
      <c r="E271" s="2">
        <v>2023</v>
      </c>
      <c r="F271" s="2">
        <v>1337</v>
      </c>
    </row>
    <row r="272" spans="1:6" x14ac:dyDescent="0.25">
      <c r="A272" s="1" t="s">
        <v>269</v>
      </c>
      <c r="B272" s="1">
        <v>2023</v>
      </c>
      <c r="C272" s="1">
        <v>35738</v>
      </c>
      <c r="D272" s="2" t="s">
        <v>269</v>
      </c>
      <c r="E272" s="2">
        <v>2023</v>
      </c>
      <c r="F272" s="2">
        <v>1499</v>
      </c>
    </row>
    <row r="273" spans="1:6" x14ac:dyDescent="0.25">
      <c r="A273" s="1" t="s">
        <v>270</v>
      </c>
      <c r="B273" s="1">
        <v>2023</v>
      </c>
      <c r="C273" s="1">
        <v>48965</v>
      </c>
      <c r="D273" s="2" t="s">
        <v>270</v>
      </c>
      <c r="E273" s="2">
        <v>2023</v>
      </c>
      <c r="F273" s="2">
        <v>19605</v>
      </c>
    </row>
    <row r="274" spans="1:6" x14ac:dyDescent="0.25">
      <c r="A274" s="1" t="s">
        <v>271</v>
      </c>
      <c r="B274" s="1">
        <v>2023</v>
      </c>
      <c r="C274" s="1">
        <v>32014</v>
      </c>
      <c r="D274" s="2" t="s">
        <v>271</v>
      </c>
      <c r="E274" s="2">
        <v>2023</v>
      </c>
      <c r="F274" s="2">
        <v>1062</v>
      </c>
    </row>
    <row r="275" spans="1:6" x14ac:dyDescent="0.25">
      <c r="A275" s="1" t="s">
        <v>272</v>
      </c>
      <c r="B275" s="1">
        <v>2023</v>
      </c>
      <c r="C275" s="1">
        <v>117683</v>
      </c>
      <c r="D275" s="2" t="s">
        <v>272</v>
      </c>
      <c r="E275" s="2">
        <v>2023</v>
      </c>
      <c r="F275" s="2">
        <v>44036</v>
      </c>
    </row>
    <row r="276" spans="1:6" x14ac:dyDescent="0.25">
      <c r="A276" s="1" t="s">
        <v>273</v>
      </c>
      <c r="B276" s="1">
        <v>2023</v>
      </c>
      <c r="C276" s="1">
        <v>78826</v>
      </c>
      <c r="D276" s="2" t="s">
        <v>273</v>
      </c>
      <c r="E276" s="2">
        <v>2023</v>
      </c>
      <c r="F276" s="2">
        <v>31785</v>
      </c>
    </row>
    <row r="277" spans="1:6" x14ac:dyDescent="0.25">
      <c r="A277" s="1" t="s">
        <v>274</v>
      </c>
      <c r="B277" s="1">
        <v>2023</v>
      </c>
      <c r="C277" s="1">
        <v>131066</v>
      </c>
      <c r="D277" s="2" t="s">
        <v>274</v>
      </c>
      <c r="E277" s="2">
        <v>2023</v>
      </c>
      <c r="F277" s="2">
        <v>51803</v>
      </c>
    </row>
    <row r="278" spans="1:6" x14ac:dyDescent="0.25">
      <c r="A278" s="1" t="s">
        <v>275</v>
      </c>
      <c r="B278" s="1">
        <v>2023</v>
      </c>
      <c r="C278" s="1">
        <v>69007</v>
      </c>
      <c r="D278" s="2" t="s">
        <v>275</v>
      </c>
      <c r="E278" s="2">
        <v>2023</v>
      </c>
      <c r="F278" s="2" t="s">
        <v>422</v>
      </c>
    </row>
    <row r="279" spans="1:6" x14ac:dyDescent="0.25">
      <c r="A279" s="1" t="s">
        <v>276</v>
      </c>
      <c r="B279" s="1">
        <v>2023</v>
      </c>
      <c r="C279" s="1">
        <v>32064</v>
      </c>
      <c r="D279" s="2" t="s">
        <v>276</v>
      </c>
      <c r="E279" s="2">
        <v>2023</v>
      </c>
      <c r="F279" s="2">
        <v>2025</v>
      </c>
    </row>
    <row r="280" spans="1:6" x14ac:dyDescent="0.25">
      <c r="A280" s="1" t="s">
        <v>277</v>
      </c>
      <c r="B280" s="1">
        <v>2023</v>
      </c>
      <c r="C280" s="1">
        <v>69231</v>
      </c>
      <c r="D280" s="2" t="s">
        <v>277</v>
      </c>
      <c r="E280" s="2">
        <v>2023</v>
      </c>
      <c r="F280" s="2">
        <v>13263</v>
      </c>
    </row>
    <row r="281" spans="1:6" x14ac:dyDescent="0.25">
      <c r="A281" s="1" t="s">
        <v>278</v>
      </c>
      <c r="B281" s="1">
        <v>2023</v>
      </c>
      <c r="C281" s="1">
        <v>239348</v>
      </c>
      <c r="D281" s="2" t="s">
        <v>278</v>
      </c>
      <c r="E281" s="2">
        <v>2023</v>
      </c>
      <c r="F281" s="2">
        <v>140119</v>
      </c>
    </row>
    <row r="282" spans="1:6" x14ac:dyDescent="0.25">
      <c r="A282" s="1" t="s">
        <v>279</v>
      </c>
      <c r="B282" s="1">
        <v>2023</v>
      </c>
      <c r="C282" s="1">
        <v>87227</v>
      </c>
      <c r="D282" s="2" t="s">
        <v>279</v>
      </c>
      <c r="E282" s="2">
        <v>2023</v>
      </c>
      <c r="F282" s="2">
        <v>19245</v>
      </c>
    </row>
    <row r="283" spans="1:6" x14ac:dyDescent="0.25">
      <c r="A283" s="1" t="s">
        <v>280</v>
      </c>
      <c r="B283" s="1">
        <v>2023</v>
      </c>
      <c r="C283" s="1">
        <v>38575</v>
      </c>
      <c r="D283" s="2" t="s">
        <v>280</v>
      </c>
      <c r="E283" s="2">
        <v>2023</v>
      </c>
      <c r="F283" s="2">
        <v>11374</v>
      </c>
    </row>
    <row r="284" spans="1:6" x14ac:dyDescent="0.25">
      <c r="A284" s="1" t="s">
        <v>281</v>
      </c>
      <c r="B284" s="1">
        <v>2023</v>
      </c>
      <c r="C284" s="1">
        <v>468685</v>
      </c>
      <c r="D284" s="2" t="s">
        <v>281</v>
      </c>
      <c r="E284" s="2">
        <v>2023</v>
      </c>
      <c r="F284" s="2">
        <v>342399</v>
      </c>
    </row>
    <row r="285" spans="1:6" x14ac:dyDescent="0.25">
      <c r="A285" s="1" t="s">
        <v>282</v>
      </c>
      <c r="B285" s="1">
        <v>2023</v>
      </c>
      <c r="C285" s="1">
        <v>76945</v>
      </c>
      <c r="D285" s="2" t="s">
        <v>282</v>
      </c>
      <c r="E285" s="2">
        <v>2023</v>
      </c>
      <c r="F285" s="2">
        <v>48749</v>
      </c>
    </row>
    <row r="286" spans="1:6" x14ac:dyDescent="0.25">
      <c r="A286" s="1" t="s">
        <v>283</v>
      </c>
      <c r="B286" s="1">
        <v>2023</v>
      </c>
      <c r="C286" s="1">
        <v>370250</v>
      </c>
      <c r="D286" s="2" t="s">
        <v>283</v>
      </c>
      <c r="E286" s="2">
        <v>2023</v>
      </c>
      <c r="F286" s="2">
        <v>85789</v>
      </c>
    </row>
    <row r="287" spans="1:6" x14ac:dyDescent="0.25">
      <c r="A287" s="1" t="s">
        <v>284</v>
      </c>
      <c r="B287" s="1">
        <v>2023</v>
      </c>
      <c r="C287" s="1">
        <v>311505</v>
      </c>
      <c r="D287" s="2" t="s">
        <v>284</v>
      </c>
      <c r="E287" s="2">
        <v>2023</v>
      </c>
      <c r="F287" s="2">
        <v>174340</v>
      </c>
    </row>
    <row r="288" spans="1:6" x14ac:dyDescent="0.25">
      <c r="A288" s="1" t="s">
        <v>285</v>
      </c>
      <c r="B288" s="1">
        <v>2023</v>
      </c>
      <c r="C288" s="1">
        <v>87226</v>
      </c>
      <c r="D288" s="2" t="s">
        <v>285</v>
      </c>
      <c r="E288" s="2">
        <v>2023</v>
      </c>
      <c r="F288" s="2">
        <v>81238</v>
      </c>
    </row>
    <row r="289" spans="1:6" x14ac:dyDescent="0.25">
      <c r="A289" s="1" t="s">
        <v>286</v>
      </c>
      <c r="B289" s="1">
        <v>2023</v>
      </c>
      <c r="C289" s="1">
        <v>135745</v>
      </c>
      <c r="D289" s="2" t="s">
        <v>286</v>
      </c>
      <c r="E289" s="2">
        <v>2023</v>
      </c>
      <c r="F289" s="2">
        <v>11228</v>
      </c>
    </row>
    <row r="290" spans="1:6" x14ac:dyDescent="0.25">
      <c r="A290" s="1" t="s">
        <v>311</v>
      </c>
      <c r="B290" s="1">
        <v>2023</v>
      </c>
      <c r="C290" s="1">
        <v>118878</v>
      </c>
      <c r="D290" s="2" t="s">
        <v>311</v>
      </c>
      <c r="E290" s="2">
        <v>2023</v>
      </c>
      <c r="F290" s="2">
        <v>34052</v>
      </c>
    </row>
    <row r="291" spans="1:6" x14ac:dyDescent="0.25">
      <c r="A291" s="1" t="s">
        <v>288</v>
      </c>
      <c r="B291" s="1">
        <v>2023</v>
      </c>
      <c r="C291" s="1">
        <v>17209</v>
      </c>
      <c r="D291" s="2" t="s">
        <v>288</v>
      </c>
      <c r="E291" s="2">
        <v>2023</v>
      </c>
      <c r="F291" s="2">
        <v>2535</v>
      </c>
    </row>
    <row r="292" spans="1:6" x14ac:dyDescent="0.25">
      <c r="A292" s="1" t="s">
        <v>289</v>
      </c>
      <c r="B292" s="1">
        <v>2023</v>
      </c>
      <c r="C292" s="1">
        <v>27691</v>
      </c>
      <c r="D292" s="2" t="s">
        <v>289</v>
      </c>
      <c r="E292" s="2">
        <v>2023</v>
      </c>
      <c r="F292" s="2">
        <v>6094</v>
      </c>
    </row>
  </sheetData>
  <mergeCells count="2">
    <mergeCell ref="A1:C1"/>
    <mergeCell ref="D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E8134-F5AE-4BE2-AF07-A73BA6E97DDF}">
  <dimension ref="A1:L291"/>
  <sheetViews>
    <sheetView workbookViewId="0">
      <selection activeCell="A2" sqref="A2"/>
    </sheetView>
  </sheetViews>
  <sheetFormatPr defaultRowHeight="15" x14ac:dyDescent="0.25"/>
  <cols>
    <col min="2" max="2" width="9.85546875" bestFit="1" customWidth="1"/>
  </cols>
  <sheetData>
    <row r="1" spans="1:12" x14ac:dyDescent="0.25">
      <c r="A1" s="68">
        <v>2022</v>
      </c>
      <c r="B1" s="13" t="s">
        <v>318</v>
      </c>
      <c r="C1" s="13" t="s">
        <v>309</v>
      </c>
      <c r="D1" s="13" t="s">
        <v>314</v>
      </c>
      <c r="E1" s="13" t="s">
        <v>296</v>
      </c>
      <c r="F1" s="13" t="s">
        <v>316</v>
      </c>
      <c r="G1" s="13" t="s">
        <v>317</v>
      </c>
      <c r="H1" s="13" t="s">
        <v>323</v>
      </c>
      <c r="I1" s="13" t="s">
        <v>312</v>
      </c>
      <c r="J1" s="13" t="s">
        <v>313</v>
      </c>
      <c r="K1" s="13" t="s">
        <v>321</v>
      </c>
      <c r="L1" s="13" t="s">
        <v>322</v>
      </c>
    </row>
    <row r="2" spans="1:12" x14ac:dyDescent="0.25">
      <c r="A2" t="s">
        <v>0</v>
      </c>
      <c r="B2" t="s">
        <v>358</v>
      </c>
      <c r="C2" t="s">
        <v>358</v>
      </c>
      <c r="D2" t="s">
        <v>358</v>
      </c>
      <c r="E2" t="s">
        <v>358</v>
      </c>
      <c r="F2" t="s">
        <v>358</v>
      </c>
      <c r="G2" t="s">
        <v>358</v>
      </c>
      <c r="H2" t="s">
        <v>358</v>
      </c>
      <c r="I2" t="s">
        <v>358</v>
      </c>
      <c r="J2" t="s">
        <v>358</v>
      </c>
      <c r="K2" t="s">
        <v>358</v>
      </c>
      <c r="L2" t="s">
        <v>358</v>
      </c>
    </row>
    <row r="3" spans="1:12" x14ac:dyDescent="0.25">
      <c r="A3" t="s">
        <v>1</v>
      </c>
      <c r="B3">
        <v>440.8</v>
      </c>
      <c r="C3">
        <v>234.5</v>
      </c>
      <c r="D3">
        <v>87</v>
      </c>
      <c r="E3">
        <v>10.3</v>
      </c>
      <c r="F3">
        <v>1.2</v>
      </c>
      <c r="G3">
        <v>0</v>
      </c>
      <c r="H3">
        <v>100</v>
      </c>
      <c r="I3">
        <v>86.9</v>
      </c>
      <c r="J3">
        <v>86.9</v>
      </c>
      <c r="K3">
        <v>10.3</v>
      </c>
      <c r="L3">
        <v>10.3</v>
      </c>
    </row>
    <row r="4" spans="1:12" x14ac:dyDescent="0.25">
      <c r="A4" t="s">
        <v>2</v>
      </c>
      <c r="B4">
        <v>730</v>
      </c>
      <c r="C4">
        <v>254.1</v>
      </c>
      <c r="D4">
        <v>95</v>
      </c>
      <c r="E4">
        <v>17.3</v>
      </c>
      <c r="F4">
        <v>4</v>
      </c>
      <c r="G4">
        <v>3</v>
      </c>
      <c r="H4">
        <v>98.9</v>
      </c>
      <c r="I4">
        <v>117.7</v>
      </c>
      <c r="J4">
        <v>40.1</v>
      </c>
      <c r="K4">
        <v>21.3</v>
      </c>
      <c r="L4">
        <v>8</v>
      </c>
    </row>
    <row r="5" spans="1:12" x14ac:dyDescent="0.25">
      <c r="A5" t="s">
        <v>3</v>
      </c>
      <c r="B5" t="s">
        <v>358</v>
      </c>
      <c r="C5" t="s">
        <v>358</v>
      </c>
      <c r="D5" t="s">
        <v>358</v>
      </c>
      <c r="E5" t="s">
        <v>358</v>
      </c>
      <c r="F5" t="s">
        <v>358</v>
      </c>
      <c r="G5" t="s">
        <v>358</v>
      </c>
      <c r="H5" t="s">
        <v>358</v>
      </c>
      <c r="I5" t="s">
        <v>358</v>
      </c>
      <c r="J5" t="s">
        <v>358</v>
      </c>
      <c r="K5" t="s">
        <v>358</v>
      </c>
      <c r="L5" t="s">
        <v>358</v>
      </c>
    </row>
    <row r="6" spans="1:12" x14ac:dyDescent="0.25">
      <c r="A6" t="s">
        <v>4</v>
      </c>
      <c r="B6" t="s">
        <v>358</v>
      </c>
      <c r="C6" t="s">
        <v>358</v>
      </c>
      <c r="D6" t="s">
        <v>358</v>
      </c>
      <c r="E6" t="s">
        <v>358</v>
      </c>
      <c r="F6" t="s">
        <v>358</v>
      </c>
      <c r="G6" t="s">
        <v>358</v>
      </c>
      <c r="H6" t="s">
        <v>358</v>
      </c>
      <c r="I6" t="s">
        <v>358</v>
      </c>
      <c r="J6" t="s">
        <v>358</v>
      </c>
      <c r="K6" t="s">
        <v>358</v>
      </c>
      <c r="L6" t="s">
        <v>358</v>
      </c>
    </row>
    <row r="7" spans="1:12" x14ac:dyDescent="0.25">
      <c r="A7" t="s">
        <v>5</v>
      </c>
      <c r="B7" t="s">
        <v>358</v>
      </c>
      <c r="C7" t="s">
        <v>358</v>
      </c>
      <c r="D7" t="s">
        <v>358</v>
      </c>
      <c r="E7" t="s">
        <v>358</v>
      </c>
      <c r="F7" t="s">
        <v>358</v>
      </c>
      <c r="G7" t="s">
        <v>358</v>
      </c>
      <c r="H7" t="s">
        <v>358</v>
      </c>
      <c r="I7" t="s">
        <v>358</v>
      </c>
      <c r="J7" t="s">
        <v>358</v>
      </c>
      <c r="K7" t="s">
        <v>358</v>
      </c>
      <c r="L7" t="s">
        <v>358</v>
      </c>
    </row>
    <row r="8" spans="1:12" x14ac:dyDescent="0.25">
      <c r="A8" t="s">
        <v>6</v>
      </c>
      <c r="B8">
        <v>560.5</v>
      </c>
      <c r="C8">
        <v>280.89999999999998</v>
      </c>
      <c r="D8">
        <v>59.5</v>
      </c>
      <c r="E8">
        <v>35.6</v>
      </c>
      <c r="F8" t="s">
        <v>358</v>
      </c>
      <c r="G8" t="s">
        <v>358</v>
      </c>
      <c r="H8">
        <v>100</v>
      </c>
      <c r="I8" t="s">
        <v>358</v>
      </c>
      <c r="J8" t="s">
        <v>358</v>
      </c>
      <c r="K8" t="s">
        <v>358</v>
      </c>
      <c r="L8" t="s">
        <v>358</v>
      </c>
    </row>
    <row r="9" spans="1:12" x14ac:dyDescent="0.25">
      <c r="A9" t="s">
        <v>7</v>
      </c>
      <c r="B9">
        <v>326.7</v>
      </c>
      <c r="C9">
        <v>147</v>
      </c>
      <c r="D9" t="s">
        <v>358</v>
      </c>
      <c r="E9" t="s">
        <v>358</v>
      </c>
      <c r="F9" t="s">
        <v>358</v>
      </c>
      <c r="G9" t="s">
        <v>358</v>
      </c>
      <c r="H9" t="s">
        <v>358</v>
      </c>
      <c r="I9" t="s">
        <v>358</v>
      </c>
      <c r="J9" t="s">
        <v>358</v>
      </c>
      <c r="K9" t="s">
        <v>358</v>
      </c>
      <c r="L9" t="s">
        <v>358</v>
      </c>
    </row>
    <row r="10" spans="1:12" x14ac:dyDescent="0.25">
      <c r="A10" t="s">
        <v>8</v>
      </c>
      <c r="B10" t="s">
        <v>358</v>
      </c>
      <c r="C10" t="s">
        <v>358</v>
      </c>
      <c r="D10" t="s">
        <v>358</v>
      </c>
      <c r="E10" t="s">
        <v>358</v>
      </c>
      <c r="F10" t="s">
        <v>358</v>
      </c>
      <c r="G10" t="s">
        <v>358</v>
      </c>
      <c r="H10" t="s">
        <v>358</v>
      </c>
      <c r="I10" t="s">
        <v>358</v>
      </c>
      <c r="J10" t="s">
        <v>358</v>
      </c>
      <c r="K10" t="s">
        <v>358</v>
      </c>
      <c r="L10" t="s">
        <v>358</v>
      </c>
    </row>
    <row r="11" spans="1:12" x14ac:dyDescent="0.25">
      <c r="A11" t="s">
        <v>9</v>
      </c>
      <c r="B11" t="s">
        <v>358</v>
      </c>
      <c r="C11" t="s">
        <v>358</v>
      </c>
      <c r="D11" t="s">
        <v>358</v>
      </c>
      <c r="E11" t="s">
        <v>358</v>
      </c>
      <c r="F11" t="s">
        <v>358</v>
      </c>
      <c r="G11" t="s">
        <v>358</v>
      </c>
      <c r="H11" t="s">
        <v>358</v>
      </c>
      <c r="I11" t="s">
        <v>358</v>
      </c>
      <c r="J11" t="s">
        <v>358</v>
      </c>
      <c r="K11" t="s">
        <v>358</v>
      </c>
      <c r="L11" t="s">
        <v>358</v>
      </c>
    </row>
    <row r="12" spans="1:12" x14ac:dyDescent="0.25">
      <c r="A12" t="s">
        <v>10</v>
      </c>
      <c r="B12" t="s">
        <v>358</v>
      </c>
      <c r="C12" t="s">
        <v>358</v>
      </c>
      <c r="D12" t="s">
        <v>358</v>
      </c>
      <c r="E12" t="s">
        <v>358</v>
      </c>
      <c r="F12" t="s">
        <v>358</v>
      </c>
      <c r="G12" t="s">
        <v>358</v>
      </c>
      <c r="H12" t="s">
        <v>358</v>
      </c>
      <c r="I12" t="s">
        <v>358</v>
      </c>
      <c r="J12" t="s">
        <v>358</v>
      </c>
      <c r="K12" t="s">
        <v>358</v>
      </c>
      <c r="L12" t="s">
        <v>358</v>
      </c>
    </row>
    <row r="13" spans="1:12" x14ac:dyDescent="0.25">
      <c r="A13" t="s">
        <v>11</v>
      </c>
      <c r="B13" t="s">
        <v>358</v>
      </c>
      <c r="C13" t="s">
        <v>358</v>
      </c>
      <c r="D13" t="s">
        <v>358</v>
      </c>
      <c r="E13" t="s">
        <v>358</v>
      </c>
      <c r="F13" t="s">
        <v>358</v>
      </c>
      <c r="G13" t="s">
        <v>358</v>
      </c>
      <c r="H13" t="s">
        <v>358</v>
      </c>
      <c r="I13" t="s">
        <v>358</v>
      </c>
      <c r="J13" t="s">
        <v>358</v>
      </c>
      <c r="K13" t="s">
        <v>358</v>
      </c>
      <c r="L13" t="s">
        <v>358</v>
      </c>
    </row>
    <row r="14" spans="1:12" x14ac:dyDescent="0.25">
      <c r="A14" t="s">
        <v>12</v>
      </c>
      <c r="B14">
        <v>820</v>
      </c>
      <c r="C14">
        <v>137.93</v>
      </c>
      <c r="D14">
        <v>164</v>
      </c>
      <c r="E14">
        <v>124.6</v>
      </c>
      <c r="F14" t="s">
        <v>358</v>
      </c>
      <c r="G14" t="s">
        <v>358</v>
      </c>
      <c r="H14" t="s">
        <v>358</v>
      </c>
      <c r="I14">
        <v>152.69999999999999</v>
      </c>
      <c r="J14">
        <v>232.2</v>
      </c>
      <c r="K14">
        <v>116.1</v>
      </c>
      <c r="L14">
        <v>176.4</v>
      </c>
    </row>
    <row r="15" spans="1:12" x14ac:dyDescent="0.25">
      <c r="A15" t="s">
        <v>13</v>
      </c>
      <c r="B15" t="s">
        <v>358</v>
      </c>
      <c r="C15" t="s">
        <v>358</v>
      </c>
      <c r="D15" t="s">
        <v>358</v>
      </c>
      <c r="E15" t="s">
        <v>358</v>
      </c>
      <c r="F15" t="s">
        <v>358</v>
      </c>
      <c r="G15" t="s">
        <v>358</v>
      </c>
      <c r="H15" t="s">
        <v>358</v>
      </c>
      <c r="I15" t="s">
        <v>358</v>
      </c>
      <c r="J15" t="s">
        <v>358</v>
      </c>
      <c r="K15" t="s">
        <v>358</v>
      </c>
      <c r="L15" t="s">
        <v>358</v>
      </c>
    </row>
    <row r="16" spans="1:12" x14ac:dyDescent="0.25">
      <c r="A16" t="s">
        <v>14</v>
      </c>
      <c r="B16">
        <v>617.9</v>
      </c>
      <c r="C16">
        <v>242.9</v>
      </c>
      <c r="D16">
        <v>97</v>
      </c>
      <c r="E16">
        <v>59.5</v>
      </c>
      <c r="F16">
        <v>3.1</v>
      </c>
      <c r="G16">
        <v>3.8</v>
      </c>
      <c r="H16">
        <v>100</v>
      </c>
      <c r="I16">
        <v>97.4</v>
      </c>
      <c r="J16">
        <v>97.4</v>
      </c>
      <c r="K16">
        <v>59.5</v>
      </c>
      <c r="L16">
        <v>59.5</v>
      </c>
    </row>
    <row r="17" spans="1:12" x14ac:dyDescent="0.25">
      <c r="A17" t="s">
        <v>15</v>
      </c>
      <c r="B17" t="s">
        <v>358</v>
      </c>
      <c r="C17" t="s">
        <v>358</v>
      </c>
      <c r="D17" t="s">
        <v>358</v>
      </c>
      <c r="E17" t="s">
        <v>358</v>
      </c>
      <c r="F17" t="s">
        <v>358</v>
      </c>
      <c r="G17" t="s">
        <v>358</v>
      </c>
      <c r="H17" t="s">
        <v>358</v>
      </c>
      <c r="I17" t="s">
        <v>358</v>
      </c>
      <c r="J17" t="s">
        <v>358</v>
      </c>
      <c r="K17" t="s">
        <v>358</v>
      </c>
      <c r="L17" t="s">
        <v>358</v>
      </c>
    </row>
    <row r="18" spans="1:12" x14ac:dyDescent="0.25">
      <c r="A18" t="s">
        <v>16</v>
      </c>
      <c r="B18" t="s">
        <v>358</v>
      </c>
      <c r="C18" t="s">
        <v>358</v>
      </c>
      <c r="D18" t="s">
        <v>358</v>
      </c>
      <c r="E18" t="s">
        <v>358</v>
      </c>
      <c r="F18" t="s">
        <v>358</v>
      </c>
      <c r="G18" t="s">
        <v>358</v>
      </c>
      <c r="H18" t="s">
        <v>358</v>
      </c>
      <c r="I18" t="s">
        <v>358</v>
      </c>
      <c r="J18" t="s">
        <v>358</v>
      </c>
      <c r="K18" t="s">
        <v>358</v>
      </c>
      <c r="L18" t="s">
        <v>358</v>
      </c>
    </row>
    <row r="19" spans="1:12" x14ac:dyDescent="0.25">
      <c r="A19" t="s">
        <v>17</v>
      </c>
      <c r="B19" t="s">
        <v>358</v>
      </c>
      <c r="C19" t="s">
        <v>358</v>
      </c>
      <c r="D19" t="s">
        <v>358</v>
      </c>
      <c r="E19" t="s">
        <v>358</v>
      </c>
      <c r="F19" t="s">
        <v>358</v>
      </c>
      <c r="G19" t="s">
        <v>358</v>
      </c>
      <c r="H19" t="s">
        <v>358</v>
      </c>
      <c r="I19" t="s">
        <v>358</v>
      </c>
      <c r="J19" t="s">
        <v>358</v>
      </c>
      <c r="K19" t="s">
        <v>358</v>
      </c>
      <c r="L19" t="s">
        <v>358</v>
      </c>
    </row>
    <row r="20" spans="1:12" x14ac:dyDescent="0.25">
      <c r="A20" t="s">
        <v>18</v>
      </c>
      <c r="B20">
        <v>420</v>
      </c>
      <c r="C20">
        <v>256.60000000000002</v>
      </c>
      <c r="D20">
        <v>79</v>
      </c>
      <c r="E20">
        <v>31</v>
      </c>
      <c r="F20">
        <v>2.2000000000000002</v>
      </c>
      <c r="G20">
        <v>0.3</v>
      </c>
      <c r="H20">
        <v>100</v>
      </c>
      <c r="I20">
        <v>82.3</v>
      </c>
      <c r="J20">
        <v>72.900000000000006</v>
      </c>
      <c r="K20">
        <v>33.799999999999997</v>
      </c>
      <c r="L20">
        <v>24.9</v>
      </c>
    </row>
    <row r="21" spans="1:12" x14ac:dyDescent="0.25">
      <c r="A21" t="s">
        <v>19</v>
      </c>
      <c r="B21" t="s">
        <v>358</v>
      </c>
      <c r="C21" t="s">
        <v>358</v>
      </c>
      <c r="D21" t="s">
        <v>358</v>
      </c>
      <c r="E21" t="s">
        <v>358</v>
      </c>
      <c r="F21" t="s">
        <v>358</v>
      </c>
      <c r="G21" t="s">
        <v>358</v>
      </c>
      <c r="H21" t="s">
        <v>358</v>
      </c>
      <c r="I21" t="s">
        <v>358</v>
      </c>
      <c r="J21" t="s">
        <v>358</v>
      </c>
      <c r="K21" t="s">
        <v>358</v>
      </c>
      <c r="L21" t="s">
        <v>358</v>
      </c>
    </row>
    <row r="22" spans="1:12" x14ac:dyDescent="0.25">
      <c r="A22" t="s">
        <v>20</v>
      </c>
      <c r="B22" t="s">
        <v>358</v>
      </c>
      <c r="C22" t="s">
        <v>358</v>
      </c>
      <c r="D22" t="s">
        <v>358</v>
      </c>
      <c r="E22" t="s">
        <v>358</v>
      </c>
      <c r="F22" t="s">
        <v>358</v>
      </c>
      <c r="G22" t="s">
        <v>358</v>
      </c>
      <c r="H22" t="s">
        <v>358</v>
      </c>
      <c r="I22" t="s">
        <v>358</v>
      </c>
      <c r="J22" t="s">
        <v>358</v>
      </c>
      <c r="K22" t="s">
        <v>358</v>
      </c>
      <c r="L22" t="s">
        <v>358</v>
      </c>
    </row>
    <row r="23" spans="1:12" x14ac:dyDescent="0.25">
      <c r="A23" t="s">
        <v>21</v>
      </c>
      <c r="B23" t="s">
        <v>358</v>
      </c>
      <c r="C23" t="s">
        <v>358</v>
      </c>
      <c r="D23" t="s">
        <v>358</v>
      </c>
      <c r="E23" t="s">
        <v>358</v>
      </c>
      <c r="F23" t="s">
        <v>358</v>
      </c>
      <c r="G23" t="s">
        <v>358</v>
      </c>
      <c r="H23" t="s">
        <v>358</v>
      </c>
      <c r="I23" t="s">
        <v>358</v>
      </c>
      <c r="J23" t="s">
        <v>358</v>
      </c>
      <c r="K23" t="s">
        <v>358</v>
      </c>
      <c r="L23" t="s">
        <v>358</v>
      </c>
    </row>
    <row r="24" spans="1:12" x14ac:dyDescent="0.25">
      <c r="A24" t="s">
        <v>22</v>
      </c>
      <c r="B24">
        <v>689.2</v>
      </c>
      <c r="C24">
        <v>80</v>
      </c>
      <c r="D24">
        <v>34</v>
      </c>
      <c r="E24">
        <v>7.4</v>
      </c>
      <c r="F24">
        <v>1.2</v>
      </c>
      <c r="G24">
        <v>1.3</v>
      </c>
      <c r="H24">
        <v>49.8</v>
      </c>
      <c r="I24">
        <v>37.4</v>
      </c>
      <c r="J24">
        <v>30.8</v>
      </c>
      <c r="K24">
        <v>8</v>
      </c>
      <c r="L24">
        <v>6.6</v>
      </c>
    </row>
    <row r="25" spans="1:12" x14ac:dyDescent="0.25">
      <c r="A25" t="s">
        <v>23</v>
      </c>
      <c r="B25" t="s">
        <v>358</v>
      </c>
      <c r="C25" t="s">
        <v>358</v>
      </c>
      <c r="D25" t="s">
        <v>358</v>
      </c>
      <c r="E25" t="s">
        <v>358</v>
      </c>
      <c r="F25" t="s">
        <v>358</v>
      </c>
      <c r="G25" t="s">
        <v>358</v>
      </c>
      <c r="H25" t="s">
        <v>358</v>
      </c>
      <c r="I25" t="s">
        <v>358</v>
      </c>
      <c r="J25" t="s">
        <v>358</v>
      </c>
      <c r="K25" t="s">
        <v>358</v>
      </c>
      <c r="L25" t="s">
        <v>358</v>
      </c>
    </row>
    <row r="26" spans="1:12" x14ac:dyDescent="0.25">
      <c r="A26" t="s">
        <v>24</v>
      </c>
      <c r="B26" t="s">
        <v>358</v>
      </c>
      <c r="C26" t="s">
        <v>358</v>
      </c>
      <c r="D26" t="s">
        <v>358</v>
      </c>
      <c r="E26" t="s">
        <v>358</v>
      </c>
      <c r="F26" t="s">
        <v>358</v>
      </c>
      <c r="G26" t="s">
        <v>358</v>
      </c>
      <c r="H26" t="s">
        <v>358</v>
      </c>
      <c r="I26" t="s">
        <v>358</v>
      </c>
      <c r="J26" t="s">
        <v>358</v>
      </c>
      <c r="K26" t="s">
        <v>358</v>
      </c>
      <c r="L26" t="s">
        <v>358</v>
      </c>
    </row>
    <row r="27" spans="1:12" x14ac:dyDescent="0.25">
      <c r="A27" t="s">
        <v>25</v>
      </c>
      <c r="B27" t="s">
        <v>358</v>
      </c>
      <c r="C27" t="s">
        <v>358</v>
      </c>
      <c r="D27" t="s">
        <v>358</v>
      </c>
      <c r="E27" t="s">
        <v>358</v>
      </c>
      <c r="F27" t="s">
        <v>358</v>
      </c>
      <c r="G27" t="s">
        <v>358</v>
      </c>
      <c r="H27" t="s">
        <v>358</v>
      </c>
      <c r="I27" t="s">
        <v>358</v>
      </c>
      <c r="J27" t="s">
        <v>358</v>
      </c>
      <c r="K27" t="s">
        <v>358</v>
      </c>
      <c r="L27" t="s">
        <v>358</v>
      </c>
    </row>
    <row r="28" spans="1:12" x14ac:dyDescent="0.25">
      <c r="A28" t="s">
        <v>26</v>
      </c>
      <c r="B28" t="s">
        <v>358</v>
      </c>
      <c r="C28" t="s">
        <v>358</v>
      </c>
      <c r="D28" t="s">
        <v>358</v>
      </c>
      <c r="E28" t="s">
        <v>358</v>
      </c>
      <c r="F28" t="s">
        <v>358</v>
      </c>
      <c r="G28" t="s">
        <v>358</v>
      </c>
      <c r="H28" t="s">
        <v>358</v>
      </c>
      <c r="I28" t="s">
        <v>358</v>
      </c>
      <c r="J28" t="s">
        <v>358</v>
      </c>
      <c r="K28" t="s">
        <v>358</v>
      </c>
      <c r="L28" t="s">
        <v>358</v>
      </c>
    </row>
    <row r="29" spans="1:12" x14ac:dyDescent="0.25">
      <c r="A29" t="s">
        <v>27</v>
      </c>
      <c r="B29">
        <v>500.2</v>
      </c>
      <c r="C29">
        <v>167.6</v>
      </c>
      <c r="D29">
        <v>141</v>
      </c>
      <c r="E29">
        <v>61.4</v>
      </c>
      <c r="F29">
        <v>5.4</v>
      </c>
      <c r="G29">
        <v>2.5</v>
      </c>
      <c r="H29">
        <v>100</v>
      </c>
      <c r="I29">
        <v>154.80000000000001</v>
      </c>
      <c r="J29">
        <v>85.5</v>
      </c>
      <c r="K29">
        <v>67.400000000000006</v>
      </c>
      <c r="L29">
        <v>37.200000000000003</v>
      </c>
    </row>
    <row r="30" spans="1:12" x14ac:dyDescent="0.25">
      <c r="A30" t="s">
        <v>28</v>
      </c>
      <c r="B30" t="s">
        <v>358</v>
      </c>
      <c r="C30" t="s">
        <v>358</v>
      </c>
      <c r="D30" t="s">
        <v>358</v>
      </c>
      <c r="E30" t="s">
        <v>358</v>
      </c>
      <c r="F30" t="s">
        <v>358</v>
      </c>
      <c r="G30" t="s">
        <v>358</v>
      </c>
      <c r="H30" t="s">
        <v>358</v>
      </c>
      <c r="I30" t="s">
        <v>358</v>
      </c>
      <c r="J30" t="s">
        <v>358</v>
      </c>
      <c r="K30" t="s">
        <v>358</v>
      </c>
      <c r="L30" t="s">
        <v>358</v>
      </c>
    </row>
    <row r="31" spans="1:12" x14ac:dyDescent="0.25">
      <c r="A31" t="s">
        <v>29</v>
      </c>
      <c r="B31" t="s">
        <v>358</v>
      </c>
      <c r="C31" t="s">
        <v>358</v>
      </c>
      <c r="D31" t="s">
        <v>358</v>
      </c>
      <c r="E31" t="s">
        <v>358</v>
      </c>
      <c r="F31" t="s">
        <v>358</v>
      </c>
      <c r="G31" t="s">
        <v>358</v>
      </c>
      <c r="H31" t="s">
        <v>358</v>
      </c>
      <c r="I31" t="s">
        <v>358</v>
      </c>
      <c r="J31" t="s">
        <v>358</v>
      </c>
      <c r="K31" t="s">
        <v>358</v>
      </c>
      <c r="L31" t="s">
        <v>358</v>
      </c>
    </row>
    <row r="32" spans="1:12" x14ac:dyDescent="0.25">
      <c r="A32" t="s">
        <v>30</v>
      </c>
      <c r="B32">
        <v>572.29999999999995</v>
      </c>
      <c r="C32">
        <v>123.3</v>
      </c>
      <c r="D32">
        <v>97</v>
      </c>
      <c r="E32">
        <v>41.5</v>
      </c>
      <c r="F32">
        <v>4.7</v>
      </c>
      <c r="G32">
        <v>3.5</v>
      </c>
      <c r="H32">
        <v>98.1</v>
      </c>
      <c r="I32" t="s">
        <v>358</v>
      </c>
      <c r="J32" t="s">
        <v>358</v>
      </c>
      <c r="K32" t="s">
        <v>358</v>
      </c>
      <c r="L32" t="s">
        <v>358</v>
      </c>
    </row>
    <row r="33" spans="1:12" x14ac:dyDescent="0.25">
      <c r="A33" t="s">
        <v>31</v>
      </c>
      <c r="B33" t="s">
        <v>358</v>
      </c>
      <c r="C33" t="s">
        <v>358</v>
      </c>
      <c r="D33" t="s">
        <v>358</v>
      </c>
      <c r="E33" t="s">
        <v>358</v>
      </c>
      <c r="F33" t="s">
        <v>358</v>
      </c>
      <c r="G33" t="s">
        <v>358</v>
      </c>
      <c r="H33" t="s">
        <v>358</v>
      </c>
      <c r="I33" t="s">
        <v>358</v>
      </c>
      <c r="J33" t="s">
        <v>358</v>
      </c>
      <c r="K33" t="s">
        <v>358</v>
      </c>
      <c r="L33" t="s">
        <v>358</v>
      </c>
    </row>
    <row r="34" spans="1:12" x14ac:dyDescent="0.25">
      <c r="A34" t="s">
        <v>32</v>
      </c>
      <c r="B34">
        <v>448.1</v>
      </c>
      <c r="C34">
        <v>272.89999999999998</v>
      </c>
      <c r="D34">
        <v>25</v>
      </c>
      <c r="E34">
        <v>22.2</v>
      </c>
      <c r="F34">
        <v>0.9</v>
      </c>
      <c r="G34">
        <v>0.1</v>
      </c>
      <c r="H34">
        <v>99.3</v>
      </c>
      <c r="I34">
        <v>24.3</v>
      </c>
      <c r="J34">
        <v>25.7</v>
      </c>
      <c r="K34">
        <v>22.2</v>
      </c>
      <c r="L34">
        <v>22.3</v>
      </c>
    </row>
    <row r="35" spans="1:12" x14ac:dyDescent="0.25">
      <c r="A35" t="s">
        <v>33</v>
      </c>
      <c r="B35" t="s">
        <v>358</v>
      </c>
      <c r="C35" t="s">
        <v>358</v>
      </c>
      <c r="D35" t="s">
        <v>358</v>
      </c>
      <c r="E35" t="s">
        <v>358</v>
      </c>
      <c r="F35" t="s">
        <v>358</v>
      </c>
      <c r="G35" t="s">
        <v>358</v>
      </c>
      <c r="H35" t="s">
        <v>358</v>
      </c>
      <c r="I35" t="s">
        <v>358</v>
      </c>
      <c r="J35" t="s">
        <v>358</v>
      </c>
      <c r="K35" t="s">
        <v>358</v>
      </c>
      <c r="L35" t="s">
        <v>358</v>
      </c>
    </row>
    <row r="36" spans="1:12" x14ac:dyDescent="0.25">
      <c r="A36" t="s">
        <v>34</v>
      </c>
      <c r="B36">
        <v>728.6</v>
      </c>
      <c r="C36">
        <v>191.62</v>
      </c>
      <c r="D36">
        <v>87</v>
      </c>
      <c r="E36">
        <v>41.5</v>
      </c>
      <c r="F36">
        <v>4</v>
      </c>
      <c r="G36">
        <v>4</v>
      </c>
      <c r="H36">
        <v>100</v>
      </c>
      <c r="I36">
        <v>95.7</v>
      </c>
      <c r="J36">
        <v>73.2</v>
      </c>
      <c r="K36">
        <v>47.3</v>
      </c>
      <c r="L36">
        <v>32.4</v>
      </c>
    </row>
    <row r="37" spans="1:12" x14ac:dyDescent="0.25">
      <c r="A37" t="s">
        <v>35</v>
      </c>
      <c r="B37" t="s">
        <v>358</v>
      </c>
      <c r="C37" t="s">
        <v>358</v>
      </c>
      <c r="D37" t="s">
        <v>358</v>
      </c>
      <c r="E37" t="s">
        <v>358</v>
      </c>
      <c r="F37" t="s">
        <v>358</v>
      </c>
      <c r="G37" t="s">
        <v>358</v>
      </c>
      <c r="H37" t="s">
        <v>358</v>
      </c>
      <c r="I37" t="s">
        <v>358</v>
      </c>
      <c r="J37" t="s">
        <v>358</v>
      </c>
      <c r="K37" t="s">
        <v>358</v>
      </c>
      <c r="L37" t="s">
        <v>358</v>
      </c>
    </row>
    <row r="38" spans="1:12" x14ac:dyDescent="0.25">
      <c r="A38" t="s">
        <v>36</v>
      </c>
      <c r="B38">
        <v>964</v>
      </c>
      <c r="C38">
        <v>238.79</v>
      </c>
      <c r="D38">
        <v>46.2</v>
      </c>
      <c r="E38">
        <v>9.6</v>
      </c>
      <c r="F38">
        <v>5.0999999999999996</v>
      </c>
      <c r="G38">
        <v>0.9</v>
      </c>
      <c r="H38">
        <v>100</v>
      </c>
      <c r="I38">
        <v>56.4</v>
      </c>
      <c r="J38">
        <v>26.9</v>
      </c>
      <c r="K38">
        <v>11.7</v>
      </c>
      <c r="L38">
        <v>5.6</v>
      </c>
    </row>
    <row r="39" spans="1:12" x14ac:dyDescent="0.25">
      <c r="A39" t="s">
        <v>37</v>
      </c>
      <c r="B39" t="s">
        <v>358</v>
      </c>
      <c r="C39" t="s">
        <v>358</v>
      </c>
      <c r="D39" t="s">
        <v>358</v>
      </c>
      <c r="E39" t="s">
        <v>358</v>
      </c>
      <c r="F39" t="s">
        <v>358</v>
      </c>
      <c r="G39" t="s">
        <v>358</v>
      </c>
      <c r="H39" t="s">
        <v>358</v>
      </c>
      <c r="I39" t="s">
        <v>358</v>
      </c>
      <c r="J39" t="s">
        <v>358</v>
      </c>
      <c r="K39" t="s">
        <v>358</v>
      </c>
      <c r="L39" t="s">
        <v>358</v>
      </c>
    </row>
    <row r="40" spans="1:12" x14ac:dyDescent="0.25">
      <c r="A40" t="s">
        <v>38</v>
      </c>
      <c r="B40">
        <v>619.5</v>
      </c>
      <c r="C40">
        <v>228.13</v>
      </c>
      <c r="D40">
        <v>142.69999999999999</v>
      </c>
      <c r="E40">
        <v>44.6</v>
      </c>
      <c r="F40">
        <v>3.8</v>
      </c>
      <c r="G40">
        <v>1.9</v>
      </c>
      <c r="H40">
        <v>100</v>
      </c>
      <c r="I40">
        <v>134</v>
      </c>
      <c r="J40">
        <v>164.2</v>
      </c>
      <c r="K40">
        <v>42</v>
      </c>
      <c r="L40">
        <v>51</v>
      </c>
    </row>
    <row r="41" spans="1:12" x14ac:dyDescent="0.25">
      <c r="A41" t="s">
        <v>39</v>
      </c>
      <c r="B41" t="s">
        <v>358</v>
      </c>
      <c r="C41" t="s">
        <v>358</v>
      </c>
      <c r="D41" t="s">
        <v>358</v>
      </c>
      <c r="E41" t="s">
        <v>358</v>
      </c>
      <c r="F41" t="s">
        <v>358</v>
      </c>
      <c r="G41" t="s">
        <v>358</v>
      </c>
      <c r="H41" t="s">
        <v>358</v>
      </c>
      <c r="I41" t="s">
        <v>358</v>
      </c>
      <c r="J41" t="s">
        <v>358</v>
      </c>
      <c r="K41" t="s">
        <v>358</v>
      </c>
      <c r="L41" t="s">
        <v>358</v>
      </c>
    </row>
    <row r="42" spans="1:12" x14ac:dyDescent="0.25">
      <c r="A42" t="s">
        <v>40</v>
      </c>
      <c r="B42" t="s">
        <v>358</v>
      </c>
      <c r="C42" t="s">
        <v>358</v>
      </c>
      <c r="D42" t="s">
        <v>358</v>
      </c>
      <c r="E42" t="s">
        <v>358</v>
      </c>
      <c r="F42" t="s">
        <v>358</v>
      </c>
      <c r="G42" t="s">
        <v>358</v>
      </c>
      <c r="H42" t="s">
        <v>358</v>
      </c>
      <c r="I42" t="s">
        <v>358</v>
      </c>
      <c r="J42" t="s">
        <v>358</v>
      </c>
      <c r="K42" t="s">
        <v>358</v>
      </c>
      <c r="L42" t="s">
        <v>358</v>
      </c>
    </row>
    <row r="43" spans="1:12" x14ac:dyDescent="0.25">
      <c r="A43" t="s">
        <v>41</v>
      </c>
      <c r="B43" t="s">
        <v>358</v>
      </c>
      <c r="C43" t="s">
        <v>358</v>
      </c>
      <c r="D43" t="s">
        <v>358</v>
      </c>
      <c r="E43" t="s">
        <v>358</v>
      </c>
      <c r="F43" t="s">
        <v>358</v>
      </c>
      <c r="G43" t="s">
        <v>358</v>
      </c>
      <c r="H43" t="s">
        <v>358</v>
      </c>
      <c r="I43" t="s">
        <v>358</v>
      </c>
      <c r="J43" t="s">
        <v>358</v>
      </c>
      <c r="K43" t="s">
        <v>358</v>
      </c>
      <c r="L43" t="s">
        <v>358</v>
      </c>
    </row>
    <row r="44" spans="1:12" x14ac:dyDescent="0.25">
      <c r="A44" t="s">
        <v>42</v>
      </c>
      <c r="B44" t="s">
        <v>358</v>
      </c>
      <c r="C44" t="s">
        <v>358</v>
      </c>
      <c r="D44" t="s">
        <v>358</v>
      </c>
      <c r="E44" t="s">
        <v>358</v>
      </c>
      <c r="F44" t="s">
        <v>358</v>
      </c>
      <c r="G44" t="s">
        <v>358</v>
      </c>
      <c r="H44" t="s">
        <v>358</v>
      </c>
      <c r="I44" t="s">
        <v>358</v>
      </c>
      <c r="J44" t="s">
        <v>358</v>
      </c>
      <c r="K44" t="s">
        <v>358</v>
      </c>
      <c r="L44" t="s">
        <v>358</v>
      </c>
    </row>
    <row r="45" spans="1:12" x14ac:dyDescent="0.25">
      <c r="A45" t="s">
        <v>43</v>
      </c>
      <c r="B45" t="s">
        <v>358</v>
      </c>
      <c r="C45" t="s">
        <v>358</v>
      </c>
      <c r="D45" t="s">
        <v>358</v>
      </c>
      <c r="E45" t="s">
        <v>358</v>
      </c>
      <c r="F45" t="s">
        <v>358</v>
      </c>
      <c r="G45" t="s">
        <v>358</v>
      </c>
      <c r="H45" t="s">
        <v>358</v>
      </c>
      <c r="I45" t="s">
        <v>358</v>
      </c>
      <c r="J45" t="s">
        <v>358</v>
      </c>
      <c r="K45" t="s">
        <v>358</v>
      </c>
      <c r="L45" t="s">
        <v>358</v>
      </c>
    </row>
    <row r="46" spans="1:12" x14ac:dyDescent="0.25">
      <c r="A46" t="s">
        <v>44</v>
      </c>
      <c r="B46" t="s">
        <v>358</v>
      </c>
      <c r="C46" t="s">
        <v>358</v>
      </c>
      <c r="D46" t="s">
        <v>358</v>
      </c>
      <c r="E46" t="s">
        <v>358</v>
      </c>
      <c r="F46" t="s">
        <v>358</v>
      </c>
      <c r="G46" t="s">
        <v>358</v>
      </c>
      <c r="H46" t="s">
        <v>358</v>
      </c>
      <c r="I46" t="s">
        <v>358</v>
      </c>
      <c r="J46" t="s">
        <v>358</v>
      </c>
      <c r="K46" t="s">
        <v>358</v>
      </c>
      <c r="L46" t="s">
        <v>358</v>
      </c>
    </row>
    <row r="47" spans="1:12" x14ac:dyDescent="0.25">
      <c r="A47" t="s">
        <v>45</v>
      </c>
      <c r="B47">
        <v>483</v>
      </c>
      <c r="C47">
        <v>149.30000000000001</v>
      </c>
      <c r="D47">
        <v>41.63</v>
      </c>
      <c r="E47">
        <v>18.7</v>
      </c>
      <c r="F47">
        <v>2.5</v>
      </c>
      <c r="G47">
        <v>0.8</v>
      </c>
      <c r="H47">
        <v>73</v>
      </c>
      <c r="I47">
        <v>51.98</v>
      </c>
      <c r="J47">
        <v>26.1</v>
      </c>
      <c r="K47">
        <v>25.5</v>
      </c>
      <c r="L47">
        <v>8.3000000000000007</v>
      </c>
    </row>
    <row r="48" spans="1:12" x14ac:dyDescent="0.25">
      <c r="A48" t="s">
        <v>46</v>
      </c>
      <c r="B48" t="s">
        <v>358</v>
      </c>
      <c r="C48" t="s">
        <v>358</v>
      </c>
      <c r="D48" t="s">
        <v>358</v>
      </c>
      <c r="E48" t="s">
        <v>358</v>
      </c>
      <c r="F48" t="s">
        <v>358</v>
      </c>
      <c r="G48" t="s">
        <v>358</v>
      </c>
      <c r="H48" t="s">
        <v>358</v>
      </c>
      <c r="I48" t="s">
        <v>358</v>
      </c>
      <c r="J48" t="s">
        <v>358</v>
      </c>
      <c r="K48" t="s">
        <v>358</v>
      </c>
      <c r="L48" t="s">
        <v>358</v>
      </c>
    </row>
    <row r="49" spans="1:12" x14ac:dyDescent="0.25">
      <c r="A49" t="s">
        <v>47</v>
      </c>
      <c r="B49" t="s">
        <v>358</v>
      </c>
      <c r="C49" t="s">
        <v>358</v>
      </c>
      <c r="D49" t="s">
        <v>358</v>
      </c>
      <c r="E49" t="s">
        <v>358</v>
      </c>
      <c r="F49" t="s">
        <v>358</v>
      </c>
      <c r="G49" t="s">
        <v>358</v>
      </c>
      <c r="H49" t="s">
        <v>358</v>
      </c>
      <c r="I49" t="s">
        <v>358</v>
      </c>
      <c r="J49" t="s">
        <v>358</v>
      </c>
      <c r="K49" t="s">
        <v>358</v>
      </c>
      <c r="L49" t="s">
        <v>358</v>
      </c>
    </row>
    <row r="50" spans="1:12" x14ac:dyDescent="0.25">
      <c r="A50" t="s">
        <v>48</v>
      </c>
      <c r="B50" t="s">
        <v>358</v>
      </c>
      <c r="C50" t="s">
        <v>358</v>
      </c>
      <c r="D50" t="s">
        <v>358</v>
      </c>
      <c r="E50" t="s">
        <v>358</v>
      </c>
      <c r="F50" t="s">
        <v>358</v>
      </c>
      <c r="G50" t="s">
        <v>358</v>
      </c>
      <c r="H50" t="s">
        <v>358</v>
      </c>
      <c r="I50" t="s">
        <v>358</v>
      </c>
      <c r="J50" t="s">
        <v>358</v>
      </c>
      <c r="K50" t="s">
        <v>358</v>
      </c>
      <c r="L50" t="s">
        <v>358</v>
      </c>
    </row>
    <row r="51" spans="1:12" x14ac:dyDescent="0.25">
      <c r="A51" t="s">
        <v>49</v>
      </c>
      <c r="B51" t="s">
        <v>358</v>
      </c>
      <c r="C51" t="s">
        <v>358</v>
      </c>
      <c r="D51" t="s">
        <v>358</v>
      </c>
      <c r="E51" t="s">
        <v>358</v>
      </c>
      <c r="F51" t="s">
        <v>358</v>
      </c>
      <c r="G51" t="s">
        <v>358</v>
      </c>
      <c r="H51" t="s">
        <v>358</v>
      </c>
      <c r="I51" t="s">
        <v>358</v>
      </c>
      <c r="J51" t="s">
        <v>358</v>
      </c>
      <c r="K51" t="s">
        <v>358</v>
      </c>
      <c r="L51" t="s">
        <v>358</v>
      </c>
    </row>
    <row r="52" spans="1:12" x14ac:dyDescent="0.25">
      <c r="A52" t="s">
        <v>50</v>
      </c>
      <c r="B52" t="s">
        <v>358</v>
      </c>
      <c r="C52" t="s">
        <v>358</v>
      </c>
      <c r="D52" t="s">
        <v>358</v>
      </c>
      <c r="E52" t="s">
        <v>358</v>
      </c>
      <c r="F52" t="s">
        <v>358</v>
      </c>
      <c r="G52" t="s">
        <v>358</v>
      </c>
      <c r="H52" t="s">
        <v>358</v>
      </c>
      <c r="I52" t="s">
        <v>358</v>
      </c>
      <c r="J52" t="s">
        <v>358</v>
      </c>
      <c r="K52" t="s">
        <v>358</v>
      </c>
      <c r="L52" t="s">
        <v>358</v>
      </c>
    </row>
    <row r="53" spans="1:12" x14ac:dyDescent="0.25">
      <c r="A53" t="s">
        <v>51</v>
      </c>
      <c r="B53" t="s">
        <v>358</v>
      </c>
      <c r="C53" t="s">
        <v>358</v>
      </c>
      <c r="D53" t="s">
        <v>358</v>
      </c>
      <c r="E53" t="s">
        <v>358</v>
      </c>
      <c r="F53" t="s">
        <v>358</v>
      </c>
      <c r="G53" t="s">
        <v>358</v>
      </c>
      <c r="H53" t="s">
        <v>358</v>
      </c>
      <c r="I53" t="s">
        <v>358</v>
      </c>
      <c r="J53" t="s">
        <v>358</v>
      </c>
      <c r="K53" t="s">
        <v>358</v>
      </c>
      <c r="L53" t="s">
        <v>358</v>
      </c>
    </row>
    <row r="54" spans="1:12" x14ac:dyDescent="0.25">
      <c r="A54" t="s">
        <v>52</v>
      </c>
      <c r="B54">
        <v>932</v>
      </c>
      <c r="C54">
        <v>185.9</v>
      </c>
      <c r="D54">
        <v>62</v>
      </c>
      <c r="E54">
        <v>23.4</v>
      </c>
      <c r="F54" t="s">
        <v>358</v>
      </c>
      <c r="G54" t="s">
        <v>358</v>
      </c>
      <c r="H54">
        <v>100</v>
      </c>
      <c r="I54" t="s">
        <v>358</v>
      </c>
      <c r="J54" t="s">
        <v>358</v>
      </c>
      <c r="K54" t="s">
        <v>358</v>
      </c>
      <c r="L54" t="s">
        <v>358</v>
      </c>
    </row>
    <row r="55" spans="1:12" x14ac:dyDescent="0.25">
      <c r="A55" t="s">
        <v>53</v>
      </c>
      <c r="B55" t="s">
        <v>358</v>
      </c>
      <c r="C55" t="s">
        <v>358</v>
      </c>
      <c r="D55" t="s">
        <v>358</v>
      </c>
      <c r="E55" t="s">
        <v>358</v>
      </c>
      <c r="F55" t="s">
        <v>358</v>
      </c>
      <c r="G55" t="s">
        <v>358</v>
      </c>
      <c r="H55" t="s">
        <v>358</v>
      </c>
      <c r="I55" t="s">
        <v>358</v>
      </c>
      <c r="J55" t="s">
        <v>358</v>
      </c>
      <c r="K55" t="s">
        <v>358</v>
      </c>
      <c r="L55" t="s">
        <v>358</v>
      </c>
    </row>
    <row r="56" spans="1:12" x14ac:dyDescent="0.25">
      <c r="A56" t="s">
        <v>54</v>
      </c>
      <c r="B56" t="s">
        <v>358</v>
      </c>
      <c r="C56" t="s">
        <v>358</v>
      </c>
      <c r="D56">
        <v>78.400000000000006</v>
      </c>
      <c r="E56">
        <v>26.1</v>
      </c>
      <c r="F56">
        <v>0.8</v>
      </c>
      <c r="G56">
        <v>38.5</v>
      </c>
      <c r="H56" t="s">
        <v>358</v>
      </c>
      <c r="I56">
        <v>78.400000000000006</v>
      </c>
      <c r="J56">
        <v>78.400000000000006</v>
      </c>
      <c r="K56">
        <v>26.1</v>
      </c>
      <c r="L56">
        <v>26.1</v>
      </c>
    </row>
    <row r="57" spans="1:12" x14ac:dyDescent="0.25">
      <c r="A57" t="s">
        <v>55</v>
      </c>
      <c r="B57">
        <v>574.5</v>
      </c>
      <c r="C57">
        <v>162.5</v>
      </c>
      <c r="D57">
        <v>159</v>
      </c>
      <c r="E57">
        <v>36.6</v>
      </c>
      <c r="F57">
        <v>3</v>
      </c>
      <c r="G57">
        <v>3</v>
      </c>
      <c r="H57">
        <v>100</v>
      </c>
      <c r="I57">
        <v>203</v>
      </c>
      <c r="J57">
        <v>87</v>
      </c>
      <c r="K57">
        <v>46.8</v>
      </c>
      <c r="L57">
        <v>20.100000000000001</v>
      </c>
    </row>
    <row r="58" spans="1:12" x14ac:dyDescent="0.25">
      <c r="A58" t="s">
        <v>56</v>
      </c>
      <c r="B58">
        <v>555.9</v>
      </c>
      <c r="C58">
        <v>302.89999999999998</v>
      </c>
      <c r="D58" t="s">
        <v>358</v>
      </c>
      <c r="E58">
        <v>71.8</v>
      </c>
      <c r="F58">
        <v>3.8</v>
      </c>
      <c r="G58">
        <v>2.8</v>
      </c>
      <c r="H58">
        <v>100</v>
      </c>
      <c r="I58" t="s">
        <v>358</v>
      </c>
      <c r="J58" t="s">
        <v>358</v>
      </c>
      <c r="K58">
        <v>66.900000000000006</v>
      </c>
      <c r="L58">
        <v>80.3</v>
      </c>
    </row>
    <row r="59" spans="1:12" x14ac:dyDescent="0.25">
      <c r="A59" t="s">
        <v>57</v>
      </c>
      <c r="B59" t="s">
        <v>358</v>
      </c>
      <c r="C59" t="s">
        <v>358</v>
      </c>
      <c r="D59" t="s">
        <v>358</v>
      </c>
      <c r="E59" t="s">
        <v>358</v>
      </c>
      <c r="F59" t="s">
        <v>358</v>
      </c>
      <c r="G59" t="s">
        <v>358</v>
      </c>
      <c r="H59" t="s">
        <v>358</v>
      </c>
      <c r="I59" t="s">
        <v>358</v>
      </c>
      <c r="J59" t="s">
        <v>358</v>
      </c>
      <c r="K59" t="s">
        <v>358</v>
      </c>
      <c r="L59" t="s">
        <v>358</v>
      </c>
    </row>
    <row r="60" spans="1:12" x14ac:dyDescent="0.25">
      <c r="A60" t="s">
        <v>58</v>
      </c>
      <c r="B60">
        <v>385</v>
      </c>
      <c r="C60">
        <v>104.4</v>
      </c>
      <c r="D60">
        <v>46.9</v>
      </c>
      <c r="E60">
        <v>19</v>
      </c>
      <c r="F60">
        <v>2.6</v>
      </c>
      <c r="G60">
        <v>0.1</v>
      </c>
      <c r="H60">
        <v>69.900000000000006</v>
      </c>
      <c r="I60" t="s">
        <v>358</v>
      </c>
      <c r="J60" t="s">
        <v>358</v>
      </c>
      <c r="K60" t="s">
        <v>358</v>
      </c>
      <c r="L60" t="s">
        <v>358</v>
      </c>
    </row>
    <row r="61" spans="1:12" x14ac:dyDescent="0.25">
      <c r="A61" t="s">
        <v>59</v>
      </c>
      <c r="B61" t="s">
        <v>358</v>
      </c>
      <c r="C61" t="s">
        <v>358</v>
      </c>
      <c r="D61" t="s">
        <v>358</v>
      </c>
      <c r="E61" t="s">
        <v>358</v>
      </c>
      <c r="F61" t="s">
        <v>358</v>
      </c>
      <c r="G61" t="s">
        <v>358</v>
      </c>
      <c r="H61" t="s">
        <v>358</v>
      </c>
      <c r="I61" t="s">
        <v>358</v>
      </c>
      <c r="J61" t="s">
        <v>358</v>
      </c>
      <c r="K61" t="s">
        <v>358</v>
      </c>
      <c r="L61" t="s">
        <v>358</v>
      </c>
    </row>
    <row r="62" spans="1:12" x14ac:dyDescent="0.25">
      <c r="A62" t="s">
        <v>60</v>
      </c>
      <c r="B62" t="s">
        <v>358</v>
      </c>
      <c r="C62" t="s">
        <v>358</v>
      </c>
      <c r="D62" t="s">
        <v>358</v>
      </c>
      <c r="E62" t="s">
        <v>358</v>
      </c>
      <c r="F62" t="s">
        <v>358</v>
      </c>
      <c r="G62" t="s">
        <v>358</v>
      </c>
      <c r="H62" t="s">
        <v>358</v>
      </c>
      <c r="I62" t="s">
        <v>358</v>
      </c>
      <c r="J62" t="s">
        <v>358</v>
      </c>
      <c r="K62" t="s">
        <v>358</v>
      </c>
      <c r="L62" t="s">
        <v>358</v>
      </c>
    </row>
    <row r="63" spans="1:12" x14ac:dyDescent="0.25">
      <c r="A63" t="s">
        <v>61</v>
      </c>
      <c r="B63" t="s">
        <v>358</v>
      </c>
      <c r="C63" t="s">
        <v>358</v>
      </c>
      <c r="D63" t="s">
        <v>358</v>
      </c>
      <c r="E63" t="s">
        <v>358</v>
      </c>
      <c r="F63" t="s">
        <v>358</v>
      </c>
      <c r="G63" t="s">
        <v>358</v>
      </c>
      <c r="H63" t="s">
        <v>358</v>
      </c>
      <c r="I63" t="s">
        <v>358</v>
      </c>
      <c r="J63" t="s">
        <v>358</v>
      </c>
      <c r="K63" t="s">
        <v>358</v>
      </c>
      <c r="L63" t="s">
        <v>358</v>
      </c>
    </row>
    <row r="64" spans="1:12" x14ac:dyDescent="0.25">
      <c r="A64" t="s">
        <v>62</v>
      </c>
      <c r="B64" t="s">
        <v>358</v>
      </c>
      <c r="C64" t="s">
        <v>358</v>
      </c>
      <c r="D64" t="s">
        <v>358</v>
      </c>
      <c r="E64" t="s">
        <v>358</v>
      </c>
      <c r="F64" t="s">
        <v>358</v>
      </c>
      <c r="G64" t="s">
        <v>358</v>
      </c>
      <c r="H64" t="s">
        <v>358</v>
      </c>
      <c r="I64" t="s">
        <v>358</v>
      </c>
      <c r="J64" t="s">
        <v>358</v>
      </c>
      <c r="K64" t="s">
        <v>358</v>
      </c>
      <c r="L64" t="s">
        <v>358</v>
      </c>
    </row>
    <row r="65" spans="1:12" x14ac:dyDescent="0.25">
      <c r="A65" t="s">
        <v>63</v>
      </c>
      <c r="B65">
        <v>781.9</v>
      </c>
      <c r="C65">
        <v>263.10000000000002</v>
      </c>
      <c r="D65">
        <v>89</v>
      </c>
      <c r="E65">
        <v>23.7</v>
      </c>
      <c r="F65">
        <v>1.8</v>
      </c>
      <c r="G65">
        <v>2.2000000000000002</v>
      </c>
      <c r="H65">
        <v>100</v>
      </c>
      <c r="I65" t="s">
        <v>358</v>
      </c>
      <c r="J65" t="s">
        <v>358</v>
      </c>
      <c r="K65" t="s">
        <v>358</v>
      </c>
      <c r="L65" t="s">
        <v>358</v>
      </c>
    </row>
    <row r="66" spans="1:12" x14ac:dyDescent="0.25">
      <c r="A66" t="s">
        <v>64</v>
      </c>
      <c r="B66">
        <v>559.79999999999995</v>
      </c>
      <c r="C66">
        <v>140.1</v>
      </c>
      <c r="D66">
        <v>68.900000000000006</v>
      </c>
      <c r="E66">
        <v>25.8</v>
      </c>
      <c r="F66">
        <v>3.5</v>
      </c>
      <c r="G66">
        <v>5.3</v>
      </c>
      <c r="H66" t="s">
        <v>358</v>
      </c>
      <c r="I66" t="s">
        <v>358</v>
      </c>
      <c r="J66" t="s">
        <v>358</v>
      </c>
      <c r="K66" t="s">
        <v>358</v>
      </c>
      <c r="L66" t="s">
        <v>358</v>
      </c>
    </row>
    <row r="67" spans="1:12" x14ac:dyDescent="0.25">
      <c r="A67" t="s">
        <v>65</v>
      </c>
      <c r="B67">
        <v>1061.4000000000001</v>
      </c>
      <c r="C67" t="s">
        <v>358</v>
      </c>
      <c r="D67">
        <v>142</v>
      </c>
      <c r="E67">
        <v>50</v>
      </c>
      <c r="F67">
        <v>2</v>
      </c>
      <c r="G67">
        <v>1.5</v>
      </c>
      <c r="H67">
        <v>100</v>
      </c>
      <c r="I67" t="s">
        <v>358</v>
      </c>
      <c r="J67" t="s">
        <v>358</v>
      </c>
      <c r="K67" t="s">
        <v>358</v>
      </c>
      <c r="L67" t="s">
        <v>358</v>
      </c>
    </row>
    <row r="68" spans="1:12" x14ac:dyDescent="0.25">
      <c r="A68" t="s">
        <v>66</v>
      </c>
      <c r="B68" t="s">
        <v>358</v>
      </c>
      <c r="C68" t="s">
        <v>358</v>
      </c>
      <c r="D68" t="s">
        <v>358</v>
      </c>
      <c r="E68" t="s">
        <v>358</v>
      </c>
      <c r="F68" t="s">
        <v>358</v>
      </c>
      <c r="G68" t="s">
        <v>358</v>
      </c>
      <c r="H68" t="s">
        <v>358</v>
      </c>
      <c r="I68" t="s">
        <v>358</v>
      </c>
      <c r="J68" t="s">
        <v>358</v>
      </c>
      <c r="K68" t="s">
        <v>358</v>
      </c>
      <c r="L68" t="s">
        <v>358</v>
      </c>
    </row>
    <row r="69" spans="1:12" x14ac:dyDescent="0.25">
      <c r="A69" t="s">
        <v>67</v>
      </c>
      <c r="B69">
        <v>500.22</v>
      </c>
      <c r="C69">
        <v>201.45</v>
      </c>
      <c r="D69">
        <v>118.9</v>
      </c>
      <c r="E69">
        <v>47.9</v>
      </c>
      <c r="F69">
        <v>0</v>
      </c>
      <c r="G69">
        <v>1.2</v>
      </c>
      <c r="H69">
        <v>100</v>
      </c>
      <c r="I69">
        <v>134.80000000000001</v>
      </c>
      <c r="J69">
        <v>59.4</v>
      </c>
      <c r="K69">
        <v>54.3</v>
      </c>
      <c r="L69">
        <v>23.9</v>
      </c>
    </row>
    <row r="70" spans="1:12" x14ac:dyDescent="0.25">
      <c r="A70" t="s">
        <v>68</v>
      </c>
      <c r="B70" t="s">
        <v>358</v>
      </c>
      <c r="C70" t="s">
        <v>358</v>
      </c>
      <c r="D70" t="s">
        <v>358</v>
      </c>
      <c r="E70" t="s">
        <v>358</v>
      </c>
      <c r="F70" t="s">
        <v>358</v>
      </c>
      <c r="G70" t="s">
        <v>358</v>
      </c>
      <c r="H70" t="s">
        <v>358</v>
      </c>
      <c r="I70" t="s">
        <v>358</v>
      </c>
      <c r="J70" t="s">
        <v>358</v>
      </c>
      <c r="K70" t="s">
        <v>358</v>
      </c>
      <c r="L70" t="s">
        <v>358</v>
      </c>
    </row>
    <row r="71" spans="1:12" x14ac:dyDescent="0.25">
      <c r="A71" t="s">
        <v>69</v>
      </c>
      <c r="B71">
        <v>1261.5999999999999</v>
      </c>
      <c r="C71">
        <v>326.60000000000002</v>
      </c>
      <c r="D71">
        <v>84</v>
      </c>
      <c r="E71">
        <v>16.600000000000001</v>
      </c>
      <c r="F71">
        <v>1.3</v>
      </c>
      <c r="G71">
        <v>1.4</v>
      </c>
      <c r="H71">
        <v>100</v>
      </c>
      <c r="I71">
        <v>85.7</v>
      </c>
      <c r="J71">
        <v>80.8</v>
      </c>
      <c r="K71">
        <v>8.6</v>
      </c>
      <c r="L71">
        <v>31.4</v>
      </c>
    </row>
    <row r="72" spans="1:12" x14ac:dyDescent="0.25">
      <c r="A72" t="s">
        <v>70</v>
      </c>
      <c r="B72" t="s">
        <v>358</v>
      </c>
      <c r="C72" t="s">
        <v>358</v>
      </c>
      <c r="D72" t="s">
        <v>358</v>
      </c>
      <c r="E72" t="s">
        <v>358</v>
      </c>
      <c r="F72" t="s">
        <v>358</v>
      </c>
      <c r="G72" t="s">
        <v>358</v>
      </c>
      <c r="H72" t="s">
        <v>358</v>
      </c>
      <c r="I72" t="s">
        <v>358</v>
      </c>
      <c r="J72" t="s">
        <v>358</v>
      </c>
      <c r="K72" t="s">
        <v>358</v>
      </c>
      <c r="L72" t="s">
        <v>358</v>
      </c>
    </row>
    <row r="73" spans="1:12" x14ac:dyDescent="0.25">
      <c r="A73" t="s">
        <v>71</v>
      </c>
      <c r="B73" t="s">
        <v>358</v>
      </c>
      <c r="C73" t="s">
        <v>358</v>
      </c>
      <c r="D73" t="s">
        <v>358</v>
      </c>
      <c r="E73" t="s">
        <v>358</v>
      </c>
      <c r="F73" t="s">
        <v>358</v>
      </c>
      <c r="G73" t="s">
        <v>358</v>
      </c>
      <c r="H73" t="s">
        <v>358</v>
      </c>
      <c r="I73" t="s">
        <v>358</v>
      </c>
      <c r="J73" t="s">
        <v>358</v>
      </c>
      <c r="K73" t="s">
        <v>358</v>
      </c>
      <c r="L73" t="s">
        <v>358</v>
      </c>
    </row>
    <row r="74" spans="1:12" x14ac:dyDescent="0.25">
      <c r="A74" t="s">
        <v>72</v>
      </c>
      <c r="B74" t="s">
        <v>358</v>
      </c>
      <c r="C74" t="s">
        <v>358</v>
      </c>
      <c r="D74" t="s">
        <v>358</v>
      </c>
      <c r="E74" t="s">
        <v>358</v>
      </c>
      <c r="F74" t="s">
        <v>358</v>
      </c>
      <c r="G74" t="s">
        <v>358</v>
      </c>
      <c r="H74" t="s">
        <v>358</v>
      </c>
      <c r="I74" t="s">
        <v>358</v>
      </c>
      <c r="J74" t="s">
        <v>358</v>
      </c>
      <c r="K74" t="s">
        <v>358</v>
      </c>
      <c r="L74" t="s">
        <v>358</v>
      </c>
    </row>
    <row r="75" spans="1:12" x14ac:dyDescent="0.25">
      <c r="A75" t="s">
        <v>73</v>
      </c>
      <c r="B75">
        <v>914.2</v>
      </c>
      <c r="C75">
        <v>228.4</v>
      </c>
      <c r="D75">
        <v>113</v>
      </c>
      <c r="E75">
        <v>70.400000000000006</v>
      </c>
      <c r="F75">
        <v>2.9</v>
      </c>
      <c r="G75">
        <v>2.8</v>
      </c>
      <c r="H75">
        <v>100</v>
      </c>
      <c r="I75" t="s">
        <v>358</v>
      </c>
      <c r="J75" t="s">
        <v>358</v>
      </c>
      <c r="K75" t="s">
        <v>358</v>
      </c>
      <c r="L75" t="s">
        <v>358</v>
      </c>
    </row>
    <row r="76" spans="1:12" x14ac:dyDescent="0.25">
      <c r="A76" t="s">
        <v>74</v>
      </c>
      <c r="B76">
        <v>684.6</v>
      </c>
      <c r="C76">
        <v>294</v>
      </c>
      <c r="D76">
        <v>118</v>
      </c>
      <c r="E76">
        <v>77.3</v>
      </c>
      <c r="F76">
        <v>10</v>
      </c>
      <c r="G76">
        <v>2</v>
      </c>
      <c r="H76">
        <v>100</v>
      </c>
      <c r="I76">
        <v>116.7</v>
      </c>
      <c r="J76">
        <v>120.6</v>
      </c>
      <c r="K76">
        <v>77</v>
      </c>
      <c r="L76">
        <v>78.3</v>
      </c>
    </row>
    <row r="77" spans="1:12" x14ac:dyDescent="0.25">
      <c r="A77" t="s">
        <v>75</v>
      </c>
      <c r="B77">
        <v>706.8</v>
      </c>
      <c r="C77">
        <v>226.39</v>
      </c>
      <c r="D77">
        <v>84.8</v>
      </c>
      <c r="E77">
        <v>22.8</v>
      </c>
      <c r="F77">
        <v>2.8</v>
      </c>
      <c r="G77">
        <v>2.7</v>
      </c>
      <c r="H77">
        <v>100</v>
      </c>
      <c r="I77" t="s">
        <v>358</v>
      </c>
      <c r="J77" t="s">
        <v>358</v>
      </c>
      <c r="K77" t="s">
        <v>358</v>
      </c>
      <c r="L77" t="s">
        <v>358</v>
      </c>
    </row>
    <row r="78" spans="1:12" x14ac:dyDescent="0.25">
      <c r="A78" t="s">
        <v>76</v>
      </c>
      <c r="B78" t="s">
        <v>358</v>
      </c>
      <c r="C78" t="s">
        <v>358</v>
      </c>
      <c r="D78" t="s">
        <v>358</v>
      </c>
      <c r="E78" t="s">
        <v>358</v>
      </c>
      <c r="F78" t="s">
        <v>358</v>
      </c>
      <c r="G78" t="s">
        <v>358</v>
      </c>
      <c r="H78" t="s">
        <v>358</v>
      </c>
      <c r="I78" t="s">
        <v>358</v>
      </c>
      <c r="J78" t="s">
        <v>358</v>
      </c>
      <c r="K78" t="s">
        <v>358</v>
      </c>
      <c r="L78" t="s">
        <v>358</v>
      </c>
    </row>
    <row r="79" spans="1:12" x14ac:dyDescent="0.25">
      <c r="A79" t="s">
        <v>77</v>
      </c>
      <c r="B79">
        <v>512</v>
      </c>
      <c r="C79">
        <v>158</v>
      </c>
      <c r="D79">
        <v>92</v>
      </c>
      <c r="E79">
        <v>35</v>
      </c>
      <c r="F79">
        <v>3.6</v>
      </c>
      <c r="G79">
        <v>1.6</v>
      </c>
      <c r="H79">
        <v>94.8</v>
      </c>
      <c r="I79">
        <v>141</v>
      </c>
      <c r="J79">
        <v>3.9</v>
      </c>
      <c r="K79">
        <v>42</v>
      </c>
      <c r="L79">
        <v>22.4</v>
      </c>
    </row>
    <row r="80" spans="1:12" x14ac:dyDescent="0.25">
      <c r="A80" t="s">
        <v>78</v>
      </c>
      <c r="B80">
        <v>707.44</v>
      </c>
      <c r="C80">
        <v>232.68</v>
      </c>
      <c r="D80">
        <v>123.2</v>
      </c>
      <c r="E80">
        <v>34</v>
      </c>
      <c r="F80">
        <v>2.7</v>
      </c>
      <c r="G80">
        <v>1</v>
      </c>
      <c r="H80">
        <v>100</v>
      </c>
      <c r="I80">
        <v>123.2</v>
      </c>
      <c r="J80">
        <v>123.4</v>
      </c>
      <c r="K80">
        <v>34</v>
      </c>
      <c r="L80">
        <v>34.1</v>
      </c>
    </row>
    <row r="81" spans="1:12" x14ac:dyDescent="0.25">
      <c r="A81" t="s">
        <v>79</v>
      </c>
      <c r="B81" t="s">
        <v>358</v>
      </c>
      <c r="C81" t="s">
        <v>358</v>
      </c>
      <c r="D81" t="s">
        <v>358</v>
      </c>
      <c r="E81" t="s">
        <v>358</v>
      </c>
      <c r="F81" t="s">
        <v>358</v>
      </c>
      <c r="G81" t="s">
        <v>358</v>
      </c>
      <c r="H81" t="s">
        <v>358</v>
      </c>
      <c r="I81" t="s">
        <v>358</v>
      </c>
      <c r="J81" t="s">
        <v>358</v>
      </c>
      <c r="K81" t="s">
        <v>358</v>
      </c>
      <c r="L81" t="s">
        <v>358</v>
      </c>
    </row>
    <row r="82" spans="1:12" x14ac:dyDescent="0.25">
      <c r="A82" t="s">
        <v>80</v>
      </c>
      <c r="B82" t="s">
        <v>358</v>
      </c>
      <c r="C82" t="s">
        <v>358</v>
      </c>
      <c r="D82" t="s">
        <v>358</v>
      </c>
      <c r="E82" t="s">
        <v>358</v>
      </c>
      <c r="F82" t="s">
        <v>358</v>
      </c>
      <c r="G82" t="s">
        <v>358</v>
      </c>
      <c r="H82" t="s">
        <v>358</v>
      </c>
      <c r="I82" t="s">
        <v>358</v>
      </c>
      <c r="J82" t="s">
        <v>358</v>
      </c>
      <c r="K82" t="s">
        <v>358</v>
      </c>
      <c r="L82" t="s">
        <v>358</v>
      </c>
    </row>
    <row r="83" spans="1:12" x14ac:dyDescent="0.25">
      <c r="A83" t="s">
        <v>81</v>
      </c>
      <c r="B83" t="s">
        <v>358</v>
      </c>
      <c r="C83" t="s">
        <v>358</v>
      </c>
      <c r="D83" t="s">
        <v>358</v>
      </c>
      <c r="E83" t="s">
        <v>358</v>
      </c>
      <c r="F83" t="s">
        <v>358</v>
      </c>
      <c r="G83" t="s">
        <v>358</v>
      </c>
      <c r="H83" t="s">
        <v>358</v>
      </c>
      <c r="I83" t="s">
        <v>358</v>
      </c>
      <c r="J83" t="s">
        <v>358</v>
      </c>
      <c r="K83" t="s">
        <v>358</v>
      </c>
      <c r="L83" t="s">
        <v>358</v>
      </c>
    </row>
    <row r="84" spans="1:12" x14ac:dyDescent="0.25">
      <c r="A84" t="s">
        <v>82</v>
      </c>
      <c r="B84" t="s">
        <v>358</v>
      </c>
      <c r="C84" t="s">
        <v>358</v>
      </c>
      <c r="D84" t="s">
        <v>358</v>
      </c>
      <c r="E84" t="s">
        <v>358</v>
      </c>
      <c r="F84" t="s">
        <v>358</v>
      </c>
      <c r="G84" t="s">
        <v>358</v>
      </c>
      <c r="H84" t="s">
        <v>358</v>
      </c>
      <c r="I84" t="s">
        <v>358</v>
      </c>
      <c r="J84" t="s">
        <v>358</v>
      </c>
      <c r="K84" t="s">
        <v>358</v>
      </c>
      <c r="L84" t="s">
        <v>358</v>
      </c>
    </row>
    <row r="85" spans="1:12" x14ac:dyDescent="0.25">
      <c r="A85" t="s">
        <v>83</v>
      </c>
      <c r="B85">
        <v>622.6</v>
      </c>
      <c r="C85">
        <v>129.30000000000001</v>
      </c>
      <c r="D85">
        <v>77</v>
      </c>
      <c r="E85">
        <v>9.6999999999999993</v>
      </c>
      <c r="F85">
        <v>2.6</v>
      </c>
      <c r="G85">
        <v>1</v>
      </c>
      <c r="H85">
        <v>94.3</v>
      </c>
      <c r="I85">
        <v>95.1</v>
      </c>
      <c r="J85">
        <v>42.4</v>
      </c>
      <c r="K85">
        <v>7.3</v>
      </c>
      <c r="L85">
        <v>14.3</v>
      </c>
    </row>
    <row r="86" spans="1:12" x14ac:dyDescent="0.25">
      <c r="A86" t="s">
        <v>84</v>
      </c>
      <c r="B86">
        <v>1042.6600000000001</v>
      </c>
      <c r="C86">
        <v>473.34</v>
      </c>
      <c r="D86">
        <v>26.5</v>
      </c>
      <c r="E86">
        <v>16.899999999999999</v>
      </c>
      <c r="F86">
        <v>8.1</v>
      </c>
      <c r="G86">
        <v>4.2</v>
      </c>
      <c r="H86">
        <v>100</v>
      </c>
      <c r="I86" t="s">
        <v>358</v>
      </c>
      <c r="J86" t="s">
        <v>358</v>
      </c>
      <c r="K86" t="s">
        <v>358</v>
      </c>
      <c r="L86" t="s">
        <v>358</v>
      </c>
    </row>
    <row r="87" spans="1:12" x14ac:dyDescent="0.25">
      <c r="A87" t="s">
        <v>85</v>
      </c>
      <c r="B87" t="s">
        <v>358</v>
      </c>
      <c r="C87" t="s">
        <v>358</v>
      </c>
      <c r="D87" t="s">
        <v>358</v>
      </c>
      <c r="E87" t="s">
        <v>358</v>
      </c>
      <c r="F87" t="s">
        <v>358</v>
      </c>
      <c r="G87" t="s">
        <v>358</v>
      </c>
      <c r="H87" t="s">
        <v>358</v>
      </c>
      <c r="I87" t="s">
        <v>358</v>
      </c>
      <c r="J87" t="s">
        <v>358</v>
      </c>
      <c r="K87" t="s">
        <v>358</v>
      </c>
      <c r="L87" t="s">
        <v>358</v>
      </c>
    </row>
    <row r="88" spans="1:12" x14ac:dyDescent="0.25">
      <c r="A88" t="s">
        <v>86</v>
      </c>
      <c r="B88" t="s">
        <v>358</v>
      </c>
      <c r="C88" t="s">
        <v>358</v>
      </c>
      <c r="D88" t="s">
        <v>358</v>
      </c>
      <c r="E88" t="s">
        <v>358</v>
      </c>
      <c r="F88" t="s">
        <v>358</v>
      </c>
      <c r="G88" t="s">
        <v>358</v>
      </c>
      <c r="H88" t="s">
        <v>358</v>
      </c>
      <c r="I88" t="s">
        <v>358</v>
      </c>
      <c r="J88" t="s">
        <v>358</v>
      </c>
      <c r="K88" t="s">
        <v>358</v>
      </c>
      <c r="L88" t="s">
        <v>358</v>
      </c>
    </row>
    <row r="89" spans="1:12" x14ac:dyDescent="0.25">
      <c r="A89" t="s">
        <v>87</v>
      </c>
      <c r="B89" t="s">
        <v>358</v>
      </c>
      <c r="C89" t="s">
        <v>358</v>
      </c>
      <c r="D89" t="s">
        <v>358</v>
      </c>
      <c r="E89" t="s">
        <v>358</v>
      </c>
      <c r="F89" t="s">
        <v>358</v>
      </c>
      <c r="G89" t="s">
        <v>358</v>
      </c>
      <c r="H89" t="s">
        <v>358</v>
      </c>
      <c r="I89" t="s">
        <v>358</v>
      </c>
      <c r="J89" t="s">
        <v>358</v>
      </c>
      <c r="K89" t="s">
        <v>358</v>
      </c>
      <c r="L89" t="s">
        <v>358</v>
      </c>
    </row>
    <row r="90" spans="1:12" x14ac:dyDescent="0.25">
      <c r="A90" t="s">
        <v>88</v>
      </c>
      <c r="B90">
        <v>979.12</v>
      </c>
      <c r="C90" t="s">
        <v>358</v>
      </c>
      <c r="D90">
        <v>102.8</v>
      </c>
      <c r="E90">
        <v>55.2</v>
      </c>
      <c r="F90" t="s">
        <v>358</v>
      </c>
      <c r="G90" t="s">
        <v>358</v>
      </c>
      <c r="H90" t="s">
        <v>358</v>
      </c>
      <c r="I90" t="s">
        <v>358</v>
      </c>
      <c r="J90" t="s">
        <v>358</v>
      </c>
      <c r="K90" t="s">
        <v>358</v>
      </c>
      <c r="L90" t="s">
        <v>358</v>
      </c>
    </row>
    <row r="91" spans="1:12" x14ac:dyDescent="0.25">
      <c r="A91" t="s">
        <v>89</v>
      </c>
      <c r="B91">
        <v>414.05</v>
      </c>
      <c r="C91">
        <v>232</v>
      </c>
      <c r="D91">
        <v>182.5</v>
      </c>
      <c r="E91">
        <v>39.299999999999997</v>
      </c>
      <c r="F91">
        <v>1.9</v>
      </c>
      <c r="G91">
        <v>0.41</v>
      </c>
      <c r="H91">
        <v>90.5</v>
      </c>
      <c r="I91" t="s">
        <v>358</v>
      </c>
      <c r="J91" t="s">
        <v>358</v>
      </c>
      <c r="K91" t="s">
        <v>358</v>
      </c>
      <c r="L91" t="s">
        <v>358</v>
      </c>
    </row>
    <row r="92" spans="1:12" x14ac:dyDescent="0.25">
      <c r="A92" t="s">
        <v>90</v>
      </c>
      <c r="B92" t="s">
        <v>358</v>
      </c>
      <c r="C92" t="s">
        <v>358</v>
      </c>
      <c r="D92" t="s">
        <v>358</v>
      </c>
      <c r="E92" t="s">
        <v>358</v>
      </c>
      <c r="F92" t="s">
        <v>358</v>
      </c>
      <c r="G92" t="s">
        <v>358</v>
      </c>
      <c r="H92" t="s">
        <v>358</v>
      </c>
      <c r="I92" t="s">
        <v>358</v>
      </c>
      <c r="J92" t="s">
        <v>358</v>
      </c>
      <c r="K92" t="s">
        <v>358</v>
      </c>
      <c r="L92" t="s">
        <v>358</v>
      </c>
    </row>
    <row r="93" spans="1:12" x14ac:dyDescent="0.25">
      <c r="A93" t="s">
        <v>91</v>
      </c>
      <c r="B93">
        <v>646.29999999999995</v>
      </c>
      <c r="C93">
        <v>95.6</v>
      </c>
      <c r="D93">
        <v>46</v>
      </c>
      <c r="E93">
        <v>16.3</v>
      </c>
      <c r="F93">
        <v>2.1</v>
      </c>
      <c r="G93">
        <v>6.8</v>
      </c>
      <c r="H93">
        <v>100</v>
      </c>
      <c r="I93">
        <v>49.7</v>
      </c>
      <c r="J93">
        <v>38.1</v>
      </c>
      <c r="K93">
        <v>15.5</v>
      </c>
      <c r="L93">
        <v>17.899999999999999</v>
      </c>
    </row>
    <row r="94" spans="1:12" x14ac:dyDescent="0.25">
      <c r="A94" t="s">
        <v>92</v>
      </c>
      <c r="B94">
        <v>517</v>
      </c>
      <c r="C94">
        <v>259</v>
      </c>
      <c r="D94">
        <v>44</v>
      </c>
      <c r="E94">
        <v>21.3</v>
      </c>
      <c r="F94">
        <v>5</v>
      </c>
      <c r="G94">
        <v>0.3</v>
      </c>
      <c r="H94">
        <v>78</v>
      </c>
      <c r="I94">
        <v>50.3</v>
      </c>
      <c r="J94">
        <v>21</v>
      </c>
      <c r="K94">
        <v>24.2</v>
      </c>
      <c r="L94">
        <v>10.9</v>
      </c>
    </row>
    <row r="95" spans="1:12" x14ac:dyDescent="0.25">
      <c r="A95" t="s">
        <v>93</v>
      </c>
      <c r="B95">
        <v>790.57</v>
      </c>
      <c r="C95">
        <v>221.05</v>
      </c>
      <c r="D95">
        <v>78.3</v>
      </c>
      <c r="E95">
        <v>4.5</v>
      </c>
      <c r="F95">
        <v>2.2000000000000002</v>
      </c>
      <c r="G95">
        <v>0.3</v>
      </c>
      <c r="H95">
        <v>89</v>
      </c>
      <c r="I95">
        <v>82.2</v>
      </c>
      <c r="J95">
        <v>69.599999999999994</v>
      </c>
      <c r="K95">
        <v>4.5</v>
      </c>
      <c r="L95">
        <v>4.4000000000000004</v>
      </c>
    </row>
    <row r="96" spans="1:12" x14ac:dyDescent="0.25">
      <c r="A96" t="s">
        <v>94</v>
      </c>
      <c r="B96" t="s">
        <v>358</v>
      </c>
      <c r="C96" t="s">
        <v>358</v>
      </c>
      <c r="D96" t="s">
        <v>358</v>
      </c>
      <c r="E96" t="s">
        <v>358</v>
      </c>
      <c r="F96" t="s">
        <v>358</v>
      </c>
      <c r="G96" t="s">
        <v>358</v>
      </c>
      <c r="H96" t="s">
        <v>358</v>
      </c>
      <c r="I96" t="s">
        <v>358</v>
      </c>
      <c r="J96" t="s">
        <v>358</v>
      </c>
      <c r="K96" t="s">
        <v>358</v>
      </c>
      <c r="L96" t="s">
        <v>358</v>
      </c>
    </row>
    <row r="97" spans="1:12" x14ac:dyDescent="0.25">
      <c r="A97" t="s">
        <v>95</v>
      </c>
      <c r="B97">
        <v>960</v>
      </c>
      <c r="C97">
        <v>328</v>
      </c>
      <c r="D97">
        <v>76.5</v>
      </c>
      <c r="E97">
        <v>13.7</v>
      </c>
      <c r="F97">
        <v>5.2</v>
      </c>
      <c r="G97">
        <v>0.1</v>
      </c>
      <c r="H97" t="s">
        <v>358</v>
      </c>
      <c r="I97" t="s">
        <v>358</v>
      </c>
      <c r="J97" t="s">
        <v>358</v>
      </c>
      <c r="K97" t="s">
        <v>358</v>
      </c>
      <c r="L97" t="s">
        <v>358</v>
      </c>
    </row>
    <row r="98" spans="1:12" x14ac:dyDescent="0.25">
      <c r="A98" t="s">
        <v>96</v>
      </c>
      <c r="B98">
        <v>802</v>
      </c>
      <c r="C98">
        <v>239.4</v>
      </c>
      <c r="D98">
        <v>132</v>
      </c>
      <c r="E98">
        <v>47.7</v>
      </c>
      <c r="F98">
        <v>6.3</v>
      </c>
      <c r="G98">
        <v>5.7</v>
      </c>
      <c r="H98">
        <v>100</v>
      </c>
      <c r="I98">
        <v>169.6</v>
      </c>
      <c r="J98">
        <v>67.900000000000006</v>
      </c>
      <c r="K98">
        <v>60.4</v>
      </c>
      <c r="L98">
        <v>26.4</v>
      </c>
    </row>
    <row r="99" spans="1:12" x14ac:dyDescent="0.25">
      <c r="A99" t="s">
        <v>97</v>
      </c>
      <c r="B99">
        <v>491.7</v>
      </c>
      <c r="C99">
        <v>242.6</v>
      </c>
      <c r="D99">
        <v>75</v>
      </c>
      <c r="E99">
        <v>29.4</v>
      </c>
      <c r="F99">
        <v>4.5999999999999996</v>
      </c>
      <c r="G99">
        <v>1.9</v>
      </c>
      <c r="H99">
        <v>100</v>
      </c>
      <c r="I99" t="s">
        <v>358</v>
      </c>
      <c r="J99" t="s">
        <v>358</v>
      </c>
      <c r="K99" t="s">
        <v>358</v>
      </c>
      <c r="L99" t="s">
        <v>358</v>
      </c>
    </row>
    <row r="100" spans="1:12" x14ac:dyDescent="0.25">
      <c r="A100" t="s">
        <v>98</v>
      </c>
      <c r="B100">
        <v>714.4</v>
      </c>
      <c r="C100">
        <v>329</v>
      </c>
      <c r="D100">
        <v>52</v>
      </c>
      <c r="E100">
        <v>11.9</v>
      </c>
      <c r="F100">
        <v>2.5</v>
      </c>
      <c r="G100">
        <v>1</v>
      </c>
      <c r="H100">
        <v>100</v>
      </c>
      <c r="I100">
        <v>50.2</v>
      </c>
      <c r="J100">
        <v>59.6</v>
      </c>
      <c r="K100">
        <v>9.9</v>
      </c>
      <c r="L100">
        <v>19</v>
      </c>
    </row>
    <row r="101" spans="1:12" x14ac:dyDescent="0.25">
      <c r="A101" t="s">
        <v>99</v>
      </c>
      <c r="B101">
        <v>498.3</v>
      </c>
      <c r="C101">
        <v>229.61</v>
      </c>
      <c r="D101">
        <v>30.75</v>
      </c>
      <c r="E101">
        <v>15</v>
      </c>
      <c r="F101">
        <v>4.01</v>
      </c>
      <c r="G101">
        <v>17.579999999999998</v>
      </c>
      <c r="H101" t="s">
        <v>358</v>
      </c>
      <c r="I101" t="s">
        <v>358</v>
      </c>
      <c r="J101" t="s">
        <v>358</v>
      </c>
      <c r="K101" t="s">
        <v>358</v>
      </c>
      <c r="L101" t="s">
        <v>358</v>
      </c>
    </row>
    <row r="102" spans="1:12" x14ac:dyDescent="0.25">
      <c r="A102" t="s">
        <v>100</v>
      </c>
      <c r="B102" t="s">
        <v>358</v>
      </c>
      <c r="C102" t="s">
        <v>358</v>
      </c>
      <c r="D102" t="s">
        <v>358</v>
      </c>
      <c r="E102" t="s">
        <v>358</v>
      </c>
      <c r="F102" t="s">
        <v>358</v>
      </c>
      <c r="G102" t="s">
        <v>358</v>
      </c>
      <c r="H102" t="s">
        <v>358</v>
      </c>
      <c r="I102" t="s">
        <v>358</v>
      </c>
      <c r="J102" t="s">
        <v>358</v>
      </c>
      <c r="K102" t="s">
        <v>358</v>
      </c>
      <c r="L102" t="s">
        <v>358</v>
      </c>
    </row>
    <row r="103" spans="1:12" x14ac:dyDescent="0.25">
      <c r="A103" t="s">
        <v>101</v>
      </c>
      <c r="B103" t="s">
        <v>358</v>
      </c>
      <c r="C103" t="s">
        <v>358</v>
      </c>
      <c r="D103" t="s">
        <v>358</v>
      </c>
      <c r="E103" t="s">
        <v>358</v>
      </c>
      <c r="F103" t="s">
        <v>358</v>
      </c>
      <c r="G103" t="s">
        <v>358</v>
      </c>
      <c r="H103" t="s">
        <v>358</v>
      </c>
      <c r="I103" t="s">
        <v>358</v>
      </c>
      <c r="J103" t="s">
        <v>358</v>
      </c>
      <c r="K103" t="s">
        <v>358</v>
      </c>
      <c r="L103" t="s">
        <v>358</v>
      </c>
    </row>
    <row r="104" spans="1:12" x14ac:dyDescent="0.25">
      <c r="A104" t="s">
        <v>102</v>
      </c>
      <c r="B104">
        <v>833.33</v>
      </c>
      <c r="C104">
        <v>239.18</v>
      </c>
      <c r="D104">
        <v>88.55</v>
      </c>
      <c r="E104">
        <v>26.05</v>
      </c>
      <c r="F104" t="s">
        <v>358</v>
      </c>
      <c r="G104" t="s">
        <v>358</v>
      </c>
      <c r="H104">
        <v>100</v>
      </c>
      <c r="I104">
        <v>95.7</v>
      </c>
      <c r="J104">
        <v>78.08</v>
      </c>
      <c r="K104">
        <v>33.72</v>
      </c>
      <c r="L104">
        <v>14.83</v>
      </c>
    </row>
    <row r="105" spans="1:12" x14ac:dyDescent="0.25">
      <c r="A105" t="s">
        <v>103</v>
      </c>
      <c r="B105" t="s">
        <v>358</v>
      </c>
      <c r="C105" t="s">
        <v>358</v>
      </c>
      <c r="D105" t="s">
        <v>358</v>
      </c>
      <c r="E105" t="s">
        <v>358</v>
      </c>
      <c r="F105" t="s">
        <v>358</v>
      </c>
      <c r="G105" t="s">
        <v>358</v>
      </c>
      <c r="H105" t="s">
        <v>358</v>
      </c>
      <c r="I105" t="s">
        <v>358</v>
      </c>
      <c r="J105" t="s">
        <v>358</v>
      </c>
      <c r="K105" t="s">
        <v>358</v>
      </c>
      <c r="L105" t="s">
        <v>358</v>
      </c>
    </row>
    <row r="106" spans="1:12" x14ac:dyDescent="0.25">
      <c r="A106" t="s">
        <v>104</v>
      </c>
      <c r="B106">
        <v>1170</v>
      </c>
      <c r="C106">
        <v>478.3</v>
      </c>
      <c r="D106">
        <v>72</v>
      </c>
      <c r="E106">
        <v>9.8000000000000007</v>
      </c>
      <c r="F106" t="s">
        <v>358</v>
      </c>
      <c r="G106" t="s">
        <v>358</v>
      </c>
      <c r="H106">
        <v>53.2</v>
      </c>
      <c r="I106">
        <v>112.9</v>
      </c>
      <c r="J106">
        <v>51.65</v>
      </c>
      <c r="K106">
        <v>17.8</v>
      </c>
      <c r="L106">
        <v>18.2</v>
      </c>
    </row>
    <row r="107" spans="1:12" x14ac:dyDescent="0.25">
      <c r="A107" t="s">
        <v>105</v>
      </c>
      <c r="B107">
        <v>799.8</v>
      </c>
      <c r="C107">
        <v>421</v>
      </c>
      <c r="D107">
        <v>106</v>
      </c>
      <c r="E107">
        <v>16.2</v>
      </c>
      <c r="F107">
        <v>3.7</v>
      </c>
      <c r="G107">
        <v>4</v>
      </c>
      <c r="H107">
        <v>93.6</v>
      </c>
      <c r="I107">
        <v>103</v>
      </c>
      <c r="J107">
        <v>116.4</v>
      </c>
      <c r="K107">
        <v>15.8</v>
      </c>
      <c r="L107">
        <v>17.8</v>
      </c>
    </row>
    <row r="108" spans="1:12" x14ac:dyDescent="0.25">
      <c r="A108" t="s">
        <v>106</v>
      </c>
      <c r="B108" t="s">
        <v>358</v>
      </c>
      <c r="C108" t="s">
        <v>358</v>
      </c>
      <c r="D108" t="s">
        <v>358</v>
      </c>
      <c r="E108" t="s">
        <v>358</v>
      </c>
      <c r="F108" t="s">
        <v>358</v>
      </c>
      <c r="G108" t="s">
        <v>358</v>
      </c>
      <c r="H108" t="s">
        <v>358</v>
      </c>
      <c r="I108" t="s">
        <v>358</v>
      </c>
      <c r="J108" t="s">
        <v>358</v>
      </c>
      <c r="K108" t="s">
        <v>358</v>
      </c>
      <c r="L108" t="s">
        <v>358</v>
      </c>
    </row>
    <row r="109" spans="1:12" x14ac:dyDescent="0.25">
      <c r="A109" t="s">
        <v>107</v>
      </c>
      <c r="B109" t="s">
        <v>358</v>
      </c>
      <c r="C109" t="s">
        <v>358</v>
      </c>
      <c r="D109" t="s">
        <v>358</v>
      </c>
      <c r="E109" t="s">
        <v>358</v>
      </c>
      <c r="F109" t="s">
        <v>358</v>
      </c>
      <c r="G109" t="s">
        <v>358</v>
      </c>
      <c r="H109" t="s">
        <v>358</v>
      </c>
      <c r="I109" t="s">
        <v>358</v>
      </c>
      <c r="J109" t="s">
        <v>358</v>
      </c>
      <c r="K109" t="s">
        <v>358</v>
      </c>
      <c r="L109" t="s">
        <v>358</v>
      </c>
    </row>
    <row r="110" spans="1:12" x14ac:dyDescent="0.25">
      <c r="A110" t="s">
        <v>108</v>
      </c>
      <c r="B110" t="s">
        <v>358</v>
      </c>
      <c r="C110" t="s">
        <v>358</v>
      </c>
      <c r="D110" t="s">
        <v>358</v>
      </c>
      <c r="E110" t="s">
        <v>358</v>
      </c>
      <c r="F110" t="s">
        <v>358</v>
      </c>
      <c r="G110" t="s">
        <v>358</v>
      </c>
      <c r="H110" t="s">
        <v>358</v>
      </c>
      <c r="I110" t="s">
        <v>358</v>
      </c>
      <c r="J110" t="s">
        <v>358</v>
      </c>
      <c r="K110" t="s">
        <v>358</v>
      </c>
      <c r="L110" t="s">
        <v>358</v>
      </c>
    </row>
    <row r="111" spans="1:12" x14ac:dyDescent="0.25">
      <c r="A111" t="s">
        <v>109</v>
      </c>
      <c r="B111" t="s">
        <v>358</v>
      </c>
      <c r="C111" t="s">
        <v>358</v>
      </c>
      <c r="D111" t="s">
        <v>358</v>
      </c>
      <c r="E111" t="s">
        <v>358</v>
      </c>
      <c r="F111" t="s">
        <v>358</v>
      </c>
      <c r="G111" t="s">
        <v>358</v>
      </c>
      <c r="H111" t="s">
        <v>358</v>
      </c>
      <c r="I111" t="s">
        <v>358</v>
      </c>
      <c r="J111" t="s">
        <v>358</v>
      </c>
      <c r="K111" t="s">
        <v>358</v>
      </c>
      <c r="L111" t="s">
        <v>358</v>
      </c>
    </row>
    <row r="112" spans="1:12" x14ac:dyDescent="0.25">
      <c r="A112" t="s">
        <v>110</v>
      </c>
      <c r="B112" t="s">
        <v>358</v>
      </c>
      <c r="C112" t="s">
        <v>358</v>
      </c>
      <c r="D112" t="s">
        <v>358</v>
      </c>
      <c r="E112" t="s">
        <v>358</v>
      </c>
      <c r="F112" t="s">
        <v>358</v>
      </c>
      <c r="G112" t="s">
        <v>358</v>
      </c>
      <c r="H112" t="s">
        <v>358</v>
      </c>
      <c r="I112" t="s">
        <v>358</v>
      </c>
      <c r="J112" t="s">
        <v>358</v>
      </c>
      <c r="K112" t="s">
        <v>358</v>
      </c>
      <c r="L112" t="s">
        <v>358</v>
      </c>
    </row>
    <row r="113" spans="1:12" x14ac:dyDescent="0.25">
      <c r="A113" t="s">
        <v>111</v>
      </c>
      <c r="B113" t="s">
        <v>358</v>
      </c>
      <c r="C113" t="s">
        <v>358</v>
      </c>
      <c r="D113" t="s">
        <v>358</v>
      </c>
      <c r="E113" t="s">
        <v>358</v>
      </c>
      <c r="F113" t="s">
        <v>358</v>
      </c>
      <c r="G113" t="s">
        <v>358</v>
      </c>
      <c r="H113" t="s">
        <v>358</v>
      </c>
      <c r="I113" t="s">
        <v>358</v>
      </c>
      <c r="J113" t="s">
        <v>358</v>
      </c>
      <c r="K113" t="s">
        <v>358</v>
      </c>
      <c r="L113" t="s">
        <v>358</v>
      </c>
    </row>
    <row r="114" spans="1:12" x14ac:dyDescent="0.25">
      <c r="A114" t="s">
        <v>112</v>
      </c>
      <c r="B114">
        <v>500</v>
      </c>
      <c r="C114">
        <v>225</v>
      </c>
      <c r="D114">
        <v>61</v>
      </c>
      <c r="E114">
        <v>32.1</v>
      </c>
      <c r="F114">
        <v>4.4000000000000004</v>
      </c>
      <c r="G114">
        <v>1.2</v>
      </c>
      <c r="H114">
        <v>92.4</v>
      </c>
      <c r="I114">
        <v>61</v>
      </c>
      <c r="J114">
        <v>62.3</v>
      </c>
      <c r="K114">
        <v>31.9</v>
      </c>
      <c r="L114">
        <v>32.6</v>
      </c>
    </row>
    <row r="115" spans="1:12" x14ac:dyDescent="0.25">
      <c r="A115" t="s">
        <v>113</v>
      </c>
      <c r="B115" t="s">
        <v>358</v>
      </c>
      <c r="C115" t="s">
        <v>358</v>
      </c>
      <c r="D115" t="s">
        <v>358</v>
      </c>
      <c r="E115" t="s">
        <v>358</v>
      </c>
      <c r="F115" t="s">
        <v>358</v>
      </c>
      <c r="G115" t="s">
        <v>358</v>
      </c>
      <c r="H115" t="s">
        <v>358</v>
      </c>
      <c r="I115" t="s">
        <v>358</v>
      </c>
      <c r="J115" t="s">
        <v>358</v>
      </c>
      <c r="K115" t="s">
        <v>358</v>
      </c>
      <c r="L115" t="s">
        <v>358</v>
      </c>
    </row>
    <row r="116" spans="1:12" x14ac:dyDescent="0.25">
      <c r="A116" t="s">
        <v>114</v>
      </c>
      <c r="B116" t="s">
        <v>358</v>
      </c>
      <c r="C116" t="s">
        <v>358</v>
      </c>
      <c r="D116" t="s">
        <v>358</v>
      </c>
      <c r="E116" t="s">
        <v>358</v>
      </c>
      <c r="F116" t="s">
        <v>358</v>
      </c>
      <c r="G116" t="s">
        <v>358</v>
      </c>
      <c r="H116" t="s">
        <v>358</v>
      </c>
      <c r="I116" t="s">
        <v>358</v>
      </c>
      <c r="J116" t="s">
        <v>358</v>
      </c>
      <c r="K116" t="s">
        <v>358</v>
      </c>
      <c r="L116" t="s">
        <v>358</v>
      </c>
    </row>
    <row r="117" spans="1:12" x14ac:dyDescent="0.25">
      <c r="A117" t="s">
        <v>115</v>
      </c>
      <c r="B117" t="s">
        <v>358</v>
      </c>
      <c r="C117" t="s">
        <v>358</v>
      </c>
      <c r="D117" t="s">
        <v>358</v>
      </c>
      <c r="E117" t="s">
        <v>358</v>
      </c>
      <c r="F117" t="s">
        <v>358</v>
      </c>
      <c r="G117" t="s">
        <v>358</v>
      </c>
      <c r="H117" t="s">
        <v>358</v>
      </c>
      <c r="I117" t="s">
        <v>358</v>
      </c>
      <c r="J117" t="s">
        <v>358</v>
      </c>
      <c r="K117" t="s">
        <v>358</v>
      </c>
      <c r="L117" t="s">
        <v>358</v>
      </c>
    </row>
    <row r="118" spans="1:12" x14ac:dyDescent="0.25">
      <c r="A118" t="s">
        <v>116</v>
      </c>
      <c r="B118" t="s">
        <v>358</v>
      </c>
      <c r="C118" t="s">
        <v>358</v>
      </c>
      <c r="D118" t="s">
        <v>358</v>
      </c>
      <c r="E118" t="s">
        <v>358</v>
      </c>
      <c r="F118" t="s">
        <v>358</v>
      </c>
      <c r="G118" t="s">
        <v>358</v>
      </c>
      <c r="H118" t="s">
        <v>358</v>
      </c>
      <c r="I118" t="s">
        <v>358</v>
      </c>
      <c r="J118" t="s">
        <v>358</v>
      </c>
      <c r="K118" t="s">
        <v>358</v>
      </c>
      <c r="L118" t="s">
        <v>358</v>
      </c>
    </row>
    <row r="119" spans="1:12" x14ac:dyDescent="0.25">
      <c r="A119" t="s">
        <v>117</v>
      </c>
      <c r="B119" t="s">
        <v>358</v>
      </c>
      <c r="C119" t="s">
        <v>358</v>
      </c>
      <c r="D119" t="s">
        <v>358</v>
      </c>
      <c r="E119" t="s">
        <v>358</v>
      </c>
      <c r="F119" t="s">
        <v>358</v>
      </c>
      <c r="G119" t="s">
        <v>358</v>
      </c>
      <c r="H119" t="s">
        <v>358</v>
      </c>
      <c r="I119" t="s">
        <v>358</v>
      </c>
      <c r="J119" t="s">
        <v>358</v>
      </c>
      <c r="K119" t="s">
        <v>358</v>
      </c>
      <c r="L119" t="s">
        <v>358</v>
      </c>
    </row>
    <row r="120" spans="1:12" x14ac:dyDescent="0.25">
      <c r="A120" t="s">
        <v>118</v>
      </c>
      <c r="B120" t="s">
        <v>358</v>
      </c>
      <c r="C120" t="s">
        <v>358</v>
      </c>
      <c r="D120" t="s">
        <v>358</v>
      </c>
      <c r="E120" t="s">
        <v>358</v>
      </c>
      <c r="F120" t="s">
        <v>358</v>
      </c>
      <c r="G120" t="s">
        <v>358</v>
      </c>
      <c r="H120" t="s">
        <v>358</v>
      </c>
      <c r="I120" t="s">
        <v>358</v>
      </c>
      <c r="J120" t="s">
        <v>358</v>
      </c>
      <c r="K120" t="s">
        <v>358</v>
      </c>
      <c r="L120" t="s">
        <v>358</v>
      </c>
    </row>
    <row r="121" spans="1:12" x14ac:dyDescent="0.25">
      <c r="A121" t="s">
        <v>119</v>
      </c>
      <c r="B121">
        <v>350</v>
      </c>
      <c r="C121">
        <v>120</v>
      </c>
      <c r="D121">
        <v>51.8</v>
      </c>
      <c r="E121">
        <v>14.3</v>
      </c>
      <c r="F121" t="s">
        <v>358</v>
      </c>
      <c r="G121" t="s">
        <v>358</v>
      </c>
      <c r="H121" t="s">
        <v>358</v>
      </c>
      <c r="I121" t="s">
        <v>358</v>
      </c>
      <c r="J121" t="s">
        <v>358</v>
      </c>
      <c r="K121" t="s">
        <v>358</v>
      </c>
      <c r="L121" t="s">
        <v>358</v>
      </c>
    </row>
    <row r="122" spans="1:12" x14ac:dyDescent="0.25">
      <c r="A122" t="s">
        <v>120</v>
      </c>
      <c r="B122">
        <v>947</v>
      </c>
      <c r="C122">
        <v>163</v>
      </c>
      <c r="D122">
        <v>50</v>
      </c>
      <c r="E122">
        <v>39</v>
      </c>
      <c r="F122">
        <v>2.2000000000000002</v>
      </c>
      <c r="G122">
        <v>1.7</v>
      </c>
      <c r="H122" t="s">
        <v>358</v>
      </c>
      <c r="I122" t="s">
        <v>358</v>
      </c>
      <c r="J122" t="s">
        <v>358</v>
      </c>
      <c r="K122" t="s">
        <v>358</v>
      </c>
      <c r="L122" t="s">
        <v>358</v>
      </c>
    </row>
    <row r="123" spans="1:12" x14ac:dyDescent="0.25">
      <c r="A123" t="s">
        <v>121</v>
      </c>
      <c r="B123" t="s">
        <v>358</v>
      </c>
      <c r="C123" t="s">
        <v>358</v>
      </c>
      <c r="D123" t="s">
        <v>358</v>
      </c>
      <c r="E123" t="s">
        <v>358</v>
      </c>
      <c r="F123" t="s">
        <v>358</v>
      </c>
      <c r="G123" t="s">
        <v>358</v>
      </c>
      <c r="H123" t="s">
        <v>358</v>
      </c>
      <c r="I123" t="s">
        <v>358</v>
      </c>
      <c r="J123" t="s">
        <v>358</v>
      </c>
      <c r="K123" t="s">
        <v>358</v>
      </c>
      <c r="L123" t="s">
        <v>358</v>
      </c>
    </row>
    <row r="124" spans="1:12" x14ac:dyDescent="0.25">
      <c r="A124" t="s">
        <v>122</v>
      </c>
      <c r="B124">
        <v>1145.2</v>
      </c>
      <c r="C124">
        <v>123.3</v>
      </c>
      <c r="D124">
        <v>130</v>
      </c>
      <c r="E124">
        <v>39</v>
      </c>
      <c r="F124">
        <v>3.8</v>
      </c>
      <c r="G124">
        <v>3.1</v>
      </c>
      <c r="H124" t="s">
        <v>358</v>
      </c>
      <c r="I124" t="s">
        <v>358</v>
      </c>
      <c r="J124" t="s">
        <v>358</v>
      </c>
      <c r="K124" t="s">
        <v>358</v>
      </c>
      <c r="L124" t="s">
        <v>358</v>
      </c>
    </row>
    <row r="125" spans="1:12" x14ac:dyDescent="0.25">
      <c r="A125" t="s">
        <v>123</v>
      </c>
      <c r="B125">
        <v>282.87</v>
      </c>
      <c r="C125">
        <v>282.87</v>
      </c>
      <c r="D125">
        <v>120.3</v>
      </c>
      <c r="E125">
        <v>24</v>
      </c>
      <c r="F125">
        <v>4.8</v>
      </c>
      <c r="G125">
        <v>0.3</v>
      </c>
      <c r="H125">
        <v>100</v>
      </c>
      <c r="I125">
        <v>120.2</v>
      </c>
      <c r="J125">
        <v>120.5</v>
      </c>
      <c r="K125">
        <v>23.9</v>
      </c>
      <c r="L125">
        <v>24</v>
      </c>
    </row>
    <row r="126" spans="1:12" x14ac:dyDescent="0.25">
      <c r="A126" t="s">
        <v>124</v>
      </c>
      <c r="B126" t="s">
        <v>358</v>
      </c>
      <c r="C126" t="s">
        <v>358</v>
      </c>
      <c r="D126" t="s">
        <v>358</v>
      </c>
      <c r="E126" t="s">
        <v>358</v>
      </c>
      <c r="F126" t="s">
        <v>358</v>
      </c>
      <c r="G126" t="s">
        <v>358</v>
      </c>
      <c r="H126" t="s">
        <v>358</v>
      </c>
      <c r="I126" t="s">
        <v>358</v>
      </c>
      <c r="J126" t="s">
        <v>358</v>
      </c>
      <c r="K126" t="s">
        <v>358</v>
      </c>
      <c r="L126" t="s">
        <v>358</v>
      </c>
    </row>
    <row r="127" spans="1:12" x14ac:dyDescent="0.25">
      <c r="A127" t="s">
        <v>125</v>
      </c>
      <c r="B127">
        <v>406.2</v>
      </c>
      <c r="C127">
        <v>347</v>
      </c>
      <c r="D127">
        <v>63</v>
      </c>
      <c r="E127">
        <v>24</v>
      </c>
      <c r="F127">
        <v>2.8</v>
      </c>
      <c r="G127">
        <v>2.4</v>
      </c>
      <c r="H127">
        <v>89.2</v>
      </c>
      <c r="I127">
        <v>72</v>
      </c>
      <c r="J127">
        <v>38</v>
      </c>
      <c r="K127">
        <v>16.3</v>
      </c>
      <c r="L127">
        <v>15.5</v>
      </c>
    </row>
    <row r="128" spans="1:12" x14ac:dyDescent="0.25">
      <c r="A128" t="s">
        <v>126</v>
      </c>
      <c r="B128">
        <v>536.70000000000005</v>
      </c>
      <c r="C128">
        <v>231.4</v>
      </c>
      <c r="D128">
        <v>114</v>
      </c>
      <c r="E128">
        <v>46</v>
      </c>
      <c r="F128">
        <v>3.7</v>
      </c>
      <c r="G128">
        <v>1.7</v>
      </c>
      <c r="H128">
        <v>100</v>
      </c>
      <c r="I128">
        <v>121.1</v>
      </c>
      <c r="J128">
        <v>86.2</v>
      </c>
      <c r="K128">
        <v>51.9</v>
      </c>
      <c r="L128">
        <v>22.3</v>
      </c>
    </row>
    <row r="129" spans="1:12" x14ac:dyDescent="0.25">
      <c r="A129" t="s">
        <v>127</v>
      </c>
      <c r="B129">
        <v>681.16</v>
      </c>
      <c r="C129">
        <v>246.99</v>
      </c>
      <c r="D129">
        <v>110.8</v>
      </c>
      <c r="E129">
        <v>45.6</v>
      </c>
      <c r="F129">
        <v>2</v>
      </c>
      <c r="G129" t="s">
        <v>358</v>
      </c>
      <c r="H129">
        <v>100</v>
      </c>
      <c r="I129">
        <v>110.7</v>
      </c>
      <c r="J129">
        <v>111.8</v>
      </c>
      <c r="K129">
        <v>45.6</v>
      </c>
      <c r="L129">
        <v>46</v>
      </c>
    </row>
    <row r="130" spans="1:12" x14ac:dyDescent="0.25">
      <c r="A130" t="s">
        <v>128</v>
      </c>
      <c r="B130" t="s">
        <v>358</v>
      </c>
      <c r="C130" t="s">
        <v>358</v>
      </c>
      <c r="D130" t="s">
        <v>358</v>
      </c>
      <c r="E130" t="s">
        <v>358</v>
      </c>
      <c r="F130" t="s">
        <v>358</v>
      </c>
      <c r="G130" t="s">
        <v>358</v>
      </c>
      <c r="H130" t="s">
        <v>358</v>
      </c>
      <c r="I130" t="s">
        <v>358</v>
      </c>
      <c r="J130" t="s">
        <v>358</v>
      </c>
      <c r="K130" t="s">
        <v>358</v>
      </c>
      <c r="L130" t="s">
        <v>358</v>
      </c>
    </row>
    <row r="131" spans="1:12" x14ac:dyDescent="0.25">
      <c r="A131" t="s">
        <v>129</v>
      </c>
      <c r="B131" t="s">
        <v>358</v>
      </c>
      <c r="C131" t="s">
        <v>358</v>
      </c>
      <c r="D131" t="s">
        <v>358</v>
      </c>
      <c r="E131" t="s">
        <v>358</v>
      </c>
      <c r="F131" t="s">
        <v>358</v>
      </c>
      <c r="G131" t="s">
        <v>358</v>
      </c>
      <c r="H131" t="s">
        <v>358</v>
      </c>
      <c r="I131" t="s">
        <v>358</v>
      </c>
      <c r="J131" t="s">
        <v>358</v>
      </c>
      <c r="K131" t="s">
        <v>358</v>
      </c>
      <c r="L131" t="s">
        <v>358</v>
      </c>
    </row>
    <row r="132" spans="1:12" x14ac:dyDescent="0.25">
      <c r="A132" t="s">
        <v>130</v>
      </c>
      <c r="B132">
        <v>824.8</v>
      </c>
      <c r="C132">
        <v>173.9</v>
      </c>
      <c r="D132">
        <v>120</v>
      </c>
      <c r="E132">
        <v>69.8</v>
      </c>
      <c r="F132">
        <v>3.9</v>
      </c>
      <c r="G132">
        <v>2.1</v>
      </c>
      <c r="H132">
        <v>100</v>
      </c>
      <c r="I132">
        <v>145.19999999999999</v>
      </c>
      <c r="J132">
        <v>60.2</v>
      </c>
      <c r="K132">
        <v>84.6</v>
      </c>
      <c r="L132">
        <v>35.1</v>
      </c>
    </row>
    <row r="133" spans="1:12" x14ac:dyDescent="0.25">
      <c r="A133" t="s">
        <v>131</v>
      </c>
      <c r="B133">
        <v>673.9</v>
      </c>
      <c r="C133">
        <v>340.6</v>
      </c>
      <c r="D133">
        <v>95</v>
      </c>
      <c r="E133">
        <v>12.6</v>
      </c>
      <c r="F133">
        <v>2.7</v>
      </c>
      <c r="G133">
        <v>6</v>
      </c>
      <c r="H133" t="s">
        <v>358</v>
      </c>
      <c r="I133">
        <v>137.4</v>
      </c>
      <c r="J133">
        <v>48.5</v>
      </c>
      <c r="K133">
        <v>14.5</v>
      </c>
      <c r="L133">
        <v>10.6</v>
      </c>
    </row>
    <row r="134" spans="1:12" x14ac:dyDescent="0.25">
      <c r="A134" t="s">
        <v>132</v>
      </c>
      <c r="B134">
        <v>474</v>
      </c>
      <c r="C134" t="s">
        <v>358</v>
      </c>
      <c r="D134">
        <v>89</v>
      </c>
      <c r="E134">
        <v>47</v>
      </c>
      <c r="F134">
        <v>2.2000000000000002</v>
      </c>
      <c r="G134">
        <v>2.2000000000000002</v>
      </c>
      <c r="H134" t="s">
        <v>358</v>
      </c>
      <c r="I134" t="s">
        <v>358</v>
      </c>
      <c r="J134" t="s">
        <v>358</v>
      </c>
      <c r="K134" t="s">
        <v>358</v>
      </c>
      <c r="L134" t="s">
        <v>358</v>
      </c>
    </row>
    <row r="135" spans="1:12" x14ac:dyDescent="0.25">
      <c r="A135" t="s">
        <v>133</v>
      </c>
      <c r="B135" t="s">
        <v>358</v>
      </c>
      <c r="C135" t="s">
        <v>358</v>
      </c>
      <c r="D135" t="s">
        <v>358</v>
      </c>
      <c r="E135" t="s">
        <v>358</v>
      </c>
      <c r="F135" t="s">
        <v>358</v>
      </c>
      <c r="G135" t="s">
        <v>358</v>
      </c>
      <c r="H135" t="s">
        <v>358</v>
      </c>
      <c r="I135" t="s">
        <v>358</v>
      </c>
      <c r="J135" t="s">
        <v>358</v>
      </c>
      <c r="K135" t="s">
        <v>358</v>
      </c>
      <c r="L135" t="s">
        <v>358</v>
      </c>
    </row>
    <row r="136" spans="1:12" x14ac:dyDescent="0.25">
      <c r="A136" t="s">
        <v>134</v>
      </c>
      <c r="B136">
        <v>1209.18</v>
      </c>
      <c r="C136">
        <v>345.14</v>
      </c>
      <c r="D136">
        <v>139.80000000000001</v>
      </c>
      <c r="E136">
        <v>20.7</v>
      </c>
      <c r="F136">
        <v>1.8</v>
      </c>
      <c r="G136">
        <v>15.1</v>
      </c>
      <c r="H136">
        <v>100</v>
      </c>
      <c r="I136" t="s">
        <v>358</v>
      </c>
      <c r="J136" t="s">
        <v>358</v>
      </c>
      <c r="K136">
        <v>10.1</v>
      </c>
      <c r="L136">
        <v>21.4</v>
      </c>
    </row>
    <row r="137" spans="1:12" x14ac:dyDescent="0.25">
      <c r="A137" t="s">
        <v>135</v>
      </c>
      <c r="B137">
        <v>1144.7</v>
      </c>
      <c r="C137">
        <v>448.2</v>
      </c>
      <c r="D137">
        <v>167</v>
      </c>
      <c r="E137">
        <v>49.3</v>
      </c>
      <c r="F137">
        <v>3.7</v>
      </c>
      <c r="G137">
        <v>10.199999999999999</v>
      </c>
      <c r="H137">
        <v>100</v>
      </c>
      <c r="I137">
        <v>179.3</v>
      </c>
      <c r="J137">
        <v>97.9</v>
      </c>
      <c r="K137">
        <v>53</v>
      </c>
      <c r="L137">
        <v>28.9</v>
      </c>
    </row>
    <row r="138" spans="1:12" x14ac:dyDescent="0.25">
      <c r="A138" t="s">
        <v>136</v>
      </c>
      <c r="B138" t="s">
        <v>358</v>
      </c>
      <c r="C138" t="s">
        <v>358</v>
      </c>
      <c r="D138" t="s">
        <v>358</v>
      </c>
      <c r="E138" t="s">
        <v>358</v>
      </c>
      <c r="F138" t="s">
        <v>358</v>
      </c>
      <c r="G138" t="s">
        <v>358</v>
      </c>
      <c r="H138" t="s">
        <v>358</v>
      </c>
      <c r="I138" t="s">
        <v>358</v>
      </c>
      <c r="J138" t="s">
        <v>358</v>
      </c>
      <c r="K138" t="s">
        <v>358</v>
      </c>
      <c r="L138" t="s">
        <v>358</v>
      </c>
    </row>
    <row r="139" spans="1:12" x14ac:dyDescent="0.25">
      <c r="A139" t="s">
        <v>137</v>
      </c>
      <c r="B139">
        <v>433.8</v>
      </c>
      <c r="C139">
        <v>80.400000000000006</v>
      </c>
      <c r="D139">
        <v>126.5</v>
      </c>
      <c r="E139">
        <v>22.5</v>
      </c>
      <c r="F139">
        <v>3.7</v>
      </c>
      <c r="G139">
        <v>4.0999999999999996</v>
      </c>
      <c r="H139">
        <v>100</v>
      </c>
      <c r="I139">
        <v>126.5</v>
      </c>
      <c r="J139">
        <v>126.5</v>
      </c>
      <c r="K139">
        <v>22.5</v>
      </c>
      <c r="L139">
        <v>22.5</v>
      </c>
    </row>
    <row r="140" spans="1:12" x14ac:dyDescent="0.25">
      <c r="A140" t="s">
        <v>138</v>
      </c>
      <c r="B140" t="s">
        <v>358</v>
      </c>
      <c r="C140" t="s">
        <v>358</v>
      </c>
      <c r="D140" t="s">
        <v>358</v>
      </c>
      <c r="E140" t="s">
        <v>358</v>
      </c>
      <c r="F140" t="s">
        <v>358</v>
      </c>
      <c r="G140" t="s">
        <v>358</v>
      </c>
      <c r="H140" t="s">
        <v>358</v>
      </c>
      <c r="I140" t="s">
        <v>358</v>
      </c>
      <c r="J140" t="s">
        <v>358</v>
      </c>
      <c r="K140" t="s">
        <v>358</v>
      </c>
      <c r="L140" t="s">
        <v>358</v>
      </c>
    </row>
    <row r="141" spans="1:12" x14ac:dyDescent="0.25">
      <c r="A141" t="s">
        <v>139</v>
      </c>
      <c r="B141" t="s">
        <v>358</v>
      </c>
      <c r="C141" t="s">
        <v>358</v>
      </c>
      <c r="D141" t="s">
        <v>358</v>
      </c>
      <c r="E141" t="s">
        <v>358</v>
      </c>
      <c r="F141" t="s">
        <v>358</v>
      </c>
      <c r="G141" t="s">
        <v>358</v>
      </c>
      <c r="H141" t="s">
        <v>358</v>
      </c>
      <c r="I141" t="s">
        <v>358</v>
      </c>
      <c r="J141" t="s">
        <v>358</v>
      </c>
      <c r="K141" t="s">
        <v>358</v>
      </c>
      <c r="L141" t="s">
        <v>358</v>
      </c>
    </row>
    <row r="142" spans="1:12" x14ac:dyDescent="0.25">
      <c r="A142" t="s">
        <v>140</v>
      </c>
      <c r="B142" t="s">
        <v>358</v>
      </c>
      <c r="C142" t="s">
        <v>358</v>
      </c>
      <c r="D142" t="s">
        <v>358</v>
      </c>
      <c r="E142" t="s">
        <v>358</v>
      </c>
      <c r="F142" t="s">
        <v>358</v>
      </c>
      <c r="G142" t="s">
        <v>358</v>
      </c>
      <c r="H142" t="s">
        <v>358</v>
      </c>
      <c r="I142" t="s">
        <v>358</v>
      </c>
      <c r="J142" t="s">
        <v>358</v>
      </c>
      <c r="K142" t="s">
        <v>358</v>
      </c>
      <c r="L142" t="s">
        <v>358</v>
      </c>
    </row>
    <row r="143" spans="1:12" x14ac:dyDescent="0.25">
      <c r="A143" t="s">
        <v>141</v>
      </c>
      <c r="B143">
        <v>612.29999999999995</v>
      </c>
      <c r="C143">
        <v>277</v>
      </c>
      <c r="D143">
        <v>82</v>
      </c>
      <c r="E143">
        <v>37.9</v>
      </c>
      <c r="F143">
        <v>0.3</v>
      </c>
      <c r="G143">
        <v>0.1</v>
      </c>
      <c r="H143" t="s">
        <v>358</v>
      </c>
      <c r="I143" t="s">
        <v>358</v>
      </c>
      <c r="J143" t="s">
        <v>358</v>
      </c>
      <c r="K143" t="s">
        <v>358</v>
      </c>
      <c r="L143" t="s">
        <v>358</v>
      </c>
    </row>
    <row r="144" spans="1:12" x14ac:dyDescent="0.25">
      <c r="A144" t="s">
        <v>142</v>
      </c>
      <c r="B144" t="s">
        <v>358</v>
      </c>
      <c r="C144" t="s">
        <v>358</v>
      </c>
      <c r="D144" t="s">
        <v>358</v>
      </c>
      <c r="E144" t="s">
        <v>358</v>
      </c>
      <c r="F144" t="s">
        <v>358</v>
      </c>
      <c r="G144" t="s">
        <v>358</v>
      </c>
      <c r="H144" t="s">
        <v>358</v>
      </c>
      <c r="I144" t="s">
        <v>358</v>
      </c>
      <c r="J144" t="s">
        <v>358</v>
      </c>
      <c r="K144" t="s">
        <v>358</v>
      </c>
      <c r="L144" t="s">
        <v>358</v>
      </c>
    </row>
    <row r="145" spans="1:12" x14ac:dyDescent="0.25">
      <c r="A145" t="s">
        <v>143</v>
      </c>
      <c r="B145" t="s">
        <v>358</v>
      </c>
      <c r="C145" t="s">
        <v>358</v>
      </c>
      <c r="D145" t="s">
        <v>358</v>
      </c>
      <c r="E145" t="s">
        <v>358</v>
      </c>
      <c r="F145" t="s">
        <v>358</v>
      </c>
      <c r="G145" t="s">
        <v>358</v>
      </c>
      <c r="H145" t="s">
        <v>358</v>
      </c>
      <c r="I145" t="s">
        <v>358</v>
      </c>
      <c r="J145" t="s">
        <v>358</v>
      </c>
      <c r="K145" t="s">
        <v>358</v>
      </c>
      <c r="L145" t="s">
        <v>358</v>
      </c>
    </row>
    <row r="146" spans="1:12" x14ac:dyDescent="0.25">
      <c r="A146" t="s">
        <v>144</v>
      </c>
      <c r="B146" t="s">
        <v>358</v>
      </c>
      <c r="C146" t="s">
        <v>358</v>
      </c>
      <c r="D146" t="s">
        <v>358</v>
      </c>
      <c r="E146" t="s">
        <v>358</v>
      </c>
      <c r="F146" t="s">
        <v>358</v>
      </c>
      <c r="G146" t="s">
        <v>358</v>
      </c>
      <c r="H146" t="s">
        <v>358</v>
      </c>
      <c r="I146" t="s">
        <v>358</v>
      </c>
      <c r="J146" t="s">
        <v>358</v>
      </c>
      <c r="K146" t="s">
        <v>358</v>
      </c>
      <c r="L146" t="s">
        <v>358</v>
      </c>
    </row>
    <row r="147" spans="1:12" x14ac:dyDescent="0.25">
      <c r="A147" t="s">
        <v>145</v>
      </c>
      <c r="B147" t="s">
        <v>358</v>
      </c>
      <c r="C147" t="s">
        <v>358</v>
      </c>
      <c r="D147" t="s">
        <v>358</v>
      </c>
      <c r="E147" t="s">
        <v>358</v>
      </c>
      <c r="F147" t="s">
        <v>358</v>
      </c>
      <c r="G147" t="s">
        <v>358</v>
      </c>
      <c r="H147" t="s">
        <v>358</v>
      </c>
      <c r="I147" t="s">
        <v>358</v>
      </c>
      <c r="J147" t="s">
        <v>358</v>
      </c>
      <c r="K147" t="s">
        <v>358</v>
      </c>
      <c r="L147" t="s">
        <v>358</v>
      </c>
    </row>
    <row r="148" spans="1:12" x14ac:dyDescent="0.25">
      <c r="A148" t="s">
        <v>146</v>
      </c>
      <c r="B148" t="s">
        <v>358</v>
      </c>
      <c r="C148" t="s">
        <v>358</v>
      </c>
      <c r="D148" t="s">
        <v>358</v>
      </c>
      <c r="E148" t="s">
        <v>358</v>
      </c>
      <c r="F148" t="s">
        <v>358</v>
      </c>
      <c r="G148" t="s">
        <v>358</v>
      </c>
      <c r="H148" t="s">
        <v>358</v>
      </c>
      <c r="I148" t="s">
        <v>358</v>
      </c>
      <c r="J148" t="s">
        <v>358</v>
      </c>
      <c r="K148" t="s">
        <v>358</v>
      </c>
      <c r="L148" t="s">
        <v>358</v>
      </c>
    </row>
    <row r="149" spans="1:12" x14ac:dyDescent="0.25">
      <c r="A149" t="s">
        <v>147</v>
      </c>
      <c r="B149">
        <v>843.2</v>
      </c>
      <c r="C149">
        <v>248.7</v>
      </c>
      <c r="D149">
        <v>101</v>
      </c>
      <c r="E149">
        <v>23.6</v>
      </c>
      <c r="F149">
        <v>3</v>
      </c>
      <c r="G149">
        <v>1.2</v>
      </c>
      <c r="H149">
        <v>100</v>
      </c>
      <c r="I149">
        <v>123.8</v>
      </c>
      <c r="J149">
        <v>57</v>
      </c>
      <c r="K149">
        <v>23.6</v>
      </c>
      <c r="L149">
        <v>23.6</v>
      </c>
    </row>
    <row r="150" spans="1:12" x14ac:dyDescent="0.25">
      <c r="A150" t="s">
        <v>148</v>
      </c>
      <c r="B150" t="s">
        <v>358</v>
      </c>
      <c r="C150" t="s">
        <v>358</v>
      </c>
      <c r="D150" t="s">
        <v>358</v>
      </c>
      <c r="E150" t="s">
        <v>358</v>
      </c>
      <c r="F150" t="s">
        <v>358</v>
      </c>
      <c r="G150" t="s">
        <v>358</v>
      </c>
      <c r="H150" t="s">
        <v>358</v>
      </c>
      <c r="I150" t="s">
        <v>358</v>
      </c>
      <c r="J150" t="s">
        <v>358</v>
      </c>
      <c r="K150" t="s">
        <v>358</v>
      </c>
      <c r="L150" t="s">
        <v>358</v>
      </c>
    </row>
    <row r="151" spans="1:12" x14ac:dyDescent="0.25">
      <c r="A151" t="s">
        <v>149</v>
      </c>
      <c r="B151">
        <v>2008.6</v>
      </c>
      <c r="C151">
        <v>370.32</v>
      </c>
      <c r="D151">
        <v>107</v>
      </c>
      <c r="E151">
        <v>12.1</v>
      </c>
      <c r="F151">
        <v>2.4</v>
      </c>
      <c r="G151">
        <v>2.4</v>
      </c>
      <c r="H151">
        <v>100</v>
      </c>
      <c r="I151">
        <v>113.8</v>
      </c>
      <c r="J151">
        <v>30.3</v>
      </c>
      <c r="K151">
        <v>12.9</v>
      </c>
      <c r="L151">
        <v>3.4</v>
      </c>
    </row>
    <row r="152" spans="1:12" x14ac:dyDescent="0.25">
      <c r="A152" t="s">
        <v>150</v>
      </c>
      <c r="B152">
        <v>1011.4</v>
      </c>
      <c r="C152">
        <v>238.6</v>
      </c>
      <c r="D152">
        <v>161.19999999999999</v>
      </c>
      <c r="E152">
        <v>81.2</v>
      </c>
      <c r="F152">
        <v>4</v>
      </c>
      <c r="G152" t="s">
        <v>358</v>
      </c>
      <c r="H152" t="s">
        <v>358</v>
      </c>
      <c r="I152" t="s">
        <v>358</v>
      </c>
      <c r="J152" t="s">
        <v>358</v>
      </c>
      <c r="K152" t="s">
        <v>358</v>
      </c>
      <c r="L152" t="s">
        <v>358</v>
      </c>
    </row>
    <row r="153" spans="1:12" x14ac:dyDescent="0.25">
      <c r="A153" t="s">
        <v>151</v>
      </c>
      <c r="B153">
        <v>722.88</v>
      </c>
      <c r="C153">
        <v>157.1</v>
      </c>
      <c r="D153">
        <v>100.7</v>
      </c>
      <c r="E153">
        <v>22.5</v>
      </c>
      <c r="F153">
        <v>2.2999999999999998</v>
      </c>
      <c r="G153">
        <v>0.3</v>
      </c>
      <c r="H153">
        <v>100</v>
      </c>
      <c r="I153">
        <v>100.8</v>
      </c>
      <c r="J153">
        <v>100.5</v>
      </c>
      <c r="K153">
        <v>22.5</v>
      </c>
      <c r="L153">
        <v>22.5</v>
      </c>
    </row>
    <row r="154" spans="1:12" x14ac:dyDescent="0.25">
      <c r="A154" t="s">
        <v>152</v>
      </c>
      <c r="B154">
        <v>62.3</v>
      </c>
      <c r="C154">
        <v>248.49</v>
      </c>
      <c r="D154">
        <v>101.3</v>
      </c>
      <c r="E154">
        <v>32.799999999999997</v>
      </c>
      <c r="F154">
        <v>4.5</v>
      </c>
      <c r="G154">
        <v>0</v>
      </c>
      <c r="H154">
        <v>100</v>
      </c>
      <c r="I154">
        <v>101.3</v>
      </c>
      <c r="J154">
        <v>101.3</v>
      </c>
      <c r="K154">
        <v>32.799999999999997</v>
      </c>
      <c r="L154">
        <v>32.799999999999997</v>
      </c>
    </row>
    <row r="155" spans="1:12" x14ac:dyDescent="0.25">
      <c r="A155" t="s">
        <v>153</v>
      </c>
      <c r="B155">
        <v>932</v>
      </c>
      <c r="C155">
        <v>220</v>
      </c>
      <c r="D155" t="s">
        <v>358</v>
      </c>
      <c r="E155" t="s">
        <v>358</v>
      </c>
      <c r="F155" t="s">
        <v>358</v>
      </c>
      <c r="G155" t="s">
        <v>358</v>
      </c>
      <c r="H155" t="s">
        <v>358</v>
      </c>
      <c r="I155" t="s">
        <v>358</v>
      </c>
      <c r="J155" t="s">
        <v>358</v>
      </c>
      <c r="K155" t="s">
        <v>358</v>
      </c>
      <c r="L155" t="s">
        <v>358</v>
      </c>
    </row>
    <row r="156" spans="1:12" x14ac:dyDescent="0.25">
      <c r="A156" t="s">
        <v>154</v>
      </c>
      <c r="B156" t="s">
        <v>358</v>
      </c>
      <c r="C156" t="s">
        <v>358</v>
      </c>
      <c r="D156" t="s">
        <v>358</v>
      </c>
      <c r="E156" t="s">
        <v>358</v>
      </c>
      <c r="F156" t="s">
        <v>358</v>
      </c>
      <c r="G156" t="s">
        <v>358</v>
      </c>
      <c r="H156" t="s">
        <v>358</v>
      </c>
      <c r="I156" t="s">
        <v>358</v>
      </c>
      <c r="J156" t="s">
        <v>358</v>
      </c>
      <c r="K156" t="s">
        <v>358</v>
      </c>
      <c r="L156" t="s">
        <v>358</v>
      </c>
    </row>
    <row r="157" spans="1:12" x14ac:dyDescent="0.25">
      <c r="A157" t="s">
        <v>155</v>
      </c>
      <c r="B157" t="s">
        <v>358</v>
      </c>
      <c r="C157" t="s">
        <v>358</v>
      </c>
      <c r="D157" t="s">
        <v>358</v>
      </c>
      <c r="E157" t="s">
        <v>358</v>
      </c>
      <c r="F157" t="s">
        <v>358</v>
      </c>
      <c r="G157" t="s">
        <v>358</v>
      </c>
      <c r="H157" t="s">
        <v>358</v>
      </c>
      <c r="I157" t="s">
        <v>358</v>
      </c>
      <c r="J157" t="s">
        <v>358</v>
      </c>
      <c r="K157" t="s">
        <v>358</v>
      </c>
      <c r="L157" t="s">
        <v>358</v>
      </c>
    </row>
    <row r="158" spans="1:12" x14ac:dyDescent="0.25">
      <c r="A158" t="s">
        <v>156</v>
      </c>
      <c r="B158">
        <v>1120.9000000000001</v>
      </c>
      <c r="C158">
        <v>254.3</v>
      </c>
      <c r="D158">
        <v>212</v>
      </c>
      <c r="E158">
        <v>111</v>
      </c>
      <c r="F158">
        <v>2.2999999999999998</v>
      </c>
      <c r="G158">
        <v>0.7</v>
      </c>
      <c r="H158">
        <v>100</v>
      </c>
      <c r="I158" t="s">
        <v>358</v>
      </c>
      <c r="J158" t="s">
        <v>358</v>
      </c>
      <c r="K158">
        <v>134.4</v>
      </c>
      <c r="L158">
        <v>59.9</v>
      </c>
    </row>
    <row r="159" spans="1:12" x14ac:dyDescent="0.25">
      <c r="A159" t="s">
        <v>157</v>
      </c>
      <c r="B159">
        <v>509</v>
      </c>
      <c r="C159">
        <v>158</v>
      </c>
      <c r="D159" t="s">
        <v>358</v>
      </c>
      <c r="E159">
        <v>42</v>
      </c>
      <c r="F159">
        <v>1.8</v>
      </c>
      <c r="G159" t="s">
        <v>358</v>
      </c>
      <c r="H159">
        <v>95</v>
      </c>
      <c r="I159" t="s">
        <v>358</v>
      </c>
      <c r="J159" t="s">
        <v>358</v>
      </c>
      <c r="K159" t="s">
        <v>358</v>
      </c>
      <c r="L159" t="s">
        <v>358</v>
      </c>
    </row>
    <row r="160" spans="1:12" x14ac:dyDescent="0.25">
      <c r="A160" t="s">
        <v>158</v>
      </c>
      <c r="B160">
        <v>691</v>
      </c>
      <c r="C160">
        <v>238</v>
      </c>
      <c r="D160">
        <v>64.7</v>
      </c>
      <c r="E160">
        <v>11.23</v>
      </c>
      <c r="F160">
        <v>2.8</v>
      </c>
      <c r="G160">
        <v>1.9</v>
      </c>
      <c r="H160">
        <v>75.8</v>
      </c>
      <c r="I160">
        <v>75</v>
      </c>
      <c r="J160">
        <v>35.700000000000003</v>
      </c>
      <c r="K160">
        <v>12.6</v>
      </c>
      <c r="L160">
        <v>7.6</v>
      </c>
    </row>
    <row r="161" spans="1:12" x14ac:dyDescent="0.25">
      <c r="A161" t="s">
        <v>159</v>
      </c>
      <c r="B161">
        <v>630.70000000000005</v>
      </c>
      <c r="C161">
        <v>42.4</v>
      </c>
      <c r="D161">
        <v>103</v>
      </c>
      <c r="E161">
        <v>47</v>
      </c>
      <c r="F161" t="s">
        <v>358</v>
      </c>
      <c r="G161" t="s">
        <v>358</v>
      </c>
      <c r="H161">
        <v>100</v>
      </c>
      <c r="I161">
        <v>99.7</v>
      </c>
      <c r="J161">
        <v>109.2</v>
      </c>
      <c r="K161">
        <v>45.4</v>
      </c>
      <c r="L161">
        <v>49.6</v>
      </c>
    </row>
    <row r="162" spans="1:12" x14ac:dyDescent="0.25">
      <c r="A162" t="s">
        <v>160</v>
      </c>
      <c r="B162" t="s">
        <v>358</v>
      </c>
      <c r="C162" t="s">
        <v>358</v>
      </c>
      <c r="D162" t="s">
        <v>358</v>
      </c>
      <c r="E162" t="s">
        <v>358</v>
      </c>
      <c r="F162" t="s">
        <v>358</v>
      </c>
      <c r="G162" t="s">
        <v>358</v>
      </c>
      <c r="H162" t="s">
        <v>358</v>
      </c>
      <c r="I162" t="s">
        <v>358</v>
      </c>
      <c r="J162" t="s">
        <v>358</v>
      </c>
      <c r="K162" t="s">
        <v>358</v>
      </c>
      <c r="L162" t="s">
        <v>358</v>
      </c>
    </row>
    <row r="163" spans="1:12" x14ac:dyDescent="0.25">
      <c r="A163" t="s">
        <v>161</v>
      </c>
      <c r="B163">
        <v>825.35</v>
      </c>
      <c r="C163">
        <v>247.69</v>
      </c>
      <c r="D163">
        <v>89.7</v>
      </c>
      <c r="E163">
        <v>34.5</v>
      </c>
      <c r="F163">
        <v>6</v>
      </c>
      <c r="G163">
        <v>4</v>
      </c>
      <c r="H163">
        <v>59</v>
      </c>
      <c r="I163">
        <v>134.4</v>
      </c>
      <c r="J163">
        <v>31.1</v>
      </c>
      <c r="K163">
        <v>29.4</v>
      </c>
      <c r="L163">
        <v>27.9</v>
      </c>
    </row>
    <row r="164" spans="1:12" x14ac:dyDescent="0.25">
      <c r="A164" t="s">
        <v>162</v>
      </c>
      <c r="B164">
        <v>550.5</v>
      </c>
      <c r="C164">
        <v>316.3</v>
      </c>
      <c r="D164">
        <v>88</v>
      </c>
      <c r="E164">
        <v>31</v>
      </c>
      <c r="F164">
        <v>1.9</v>
      </c>
      <c r="G164">
        <v>1.9</v>
      </c>
      <c r="H164">
        <v>100</v>
      </c>
      <c r="I164">
        <v>87.7</v>
      </c>
      <c r="J164">
        <v>87.2</v>
      </c>
      <c r="K164">
        <v>31.1</v>
      </c>
      <c r="L164">
        <v>30.9</v>
      </c>
    </row>
    <row r="165" spans="1:12" x14ac:dyDescent="0.25">
      <c r="A165" t="s">
        <v>163</v>
      </c>
      <c r="B165">
        <v>700.36</v>
      </c>
      <c r="C165">
        <v>280.22000000000003</v>
      </c>
      <c r="D165" t="s">
        <v>358</v>
      </c>
      <c r="E165" t="s">
        <v>358</v>
      </c>
      <c r="F165" t="s">
        <v>358</v>
      </c>
      <c r="G165" t="s">
        <v>358</v>
      </c>
      <c r="H165">
        <v>100</v>
      </c>
      <c r="I165" t="s">
        <v>358</v>
      </c>
      <c r="J165" t="s">
        <v>358</v>
      </c>
      <c r="K165" t="s">
        <v>358</v>
      </c>
      <c r="L165" t="s">
        <v>358</v>
      </c>
    </row>
    <row r="166" spans="1:12" x14ac:dyDescent="0.25">
      <c r="A166" t="s">
        <v>164</v>
      </c>
      <c r="B166">
        <v>643.97</v>
      </c>
      <c r="C166">
        <v>244.76</v>
      </c>
      <c r="D166">
        <v>60.8</v>
      </c>
      <c r="E166">
        <v>24.3</v>
      </c>
      <c r="F166">
        <v>2</v>
      </c>
      <c r="G166">
        <v>0.1</v>
      </c>
      <c r="H166">
        <v>83</v>
      </c>
      <c r="I166">
        <v>78.599999999999994</v>
      </c>
      <c r="J166">
        <v>10.8</v>
      </c>
      <c r="K166">
        <v>27.9</v>
      </c>
      <c r="L166">
        <v>14</v>
      </c>
    </row>
    <row r="167" spans="1:12" x14ac:dyDescent="0.25">
      <c r="A167" t="s">
        <v>165</v>
      </c>
      <c r="B167" t="s">
        <v>358</v>
      </c>
      <c r="C167" t="s">
        <v>358</v>
      </c>
      <c r="D167" t="s">
        <v>358</v>
      </c>
      <c r="E167" t="s">
        <v>358</v>
      </c>
      <c r="F167" t="s">
        <v>358</v>
      </c>
      <c r="G167" t="s">
        <v>358</v>
      </c>
      <c r="H167" t="s">
        <v>358</v>
      </c>
      <c r="I167" t="s">
        <v>358</v>
      </c>
      <c r="J167" t="s">
        <v>358</v>
      </c>
      <c r="K167" t="s">
        <v>358</v>
      </c>
      <c r="L167" t="s">
        <v>358</v>
      </c>
    </row>
    <row r="168" spans="1:12" x14ac:dyDescent="0.25">
      <c r="A168" t="s">
        <v>166</v>
      </c>
      <c r="B168" t="s">
        <v>358</v>
      </c>
      <c r="C168" t="s">
        <v>358</v>
      </c>
      <c r="D168" t="s">
        <v>358</v>
      </c>
      <c r="E168" t="s">
        <v>358</v>
      </c>
      <c r="F168" t="s">
        <v>358</v>
      </c>
      <c r="G168" t="s">
        <v>358</v>
      </c>
      <c r="H168" t="s">
        <v>358</v>
      </c>
      <c r="I168" t="s">
        <v>358</v>
      </c>
      <c r="J168" t="s">
        <v>358</v>
      </c>
      <c r="K168" t="s">
        <v>358</v>
      </c>
      <c r="L168" t="s">
        <v>358</v>
      </c>
    </row>
    <row r="169" spans="1:12" x14ac:dyDescent="0.25">
      <c r="A169" t="s">
        <v>167</v>
      </c>
      <c r="B169">
        <v>321.82</v>
      </c>
      <c r="C169">
        <v>94.58</v>
      </c>
      <c r="D169">
        <v>54.9</v>
      </c>
      <c r="E169">
        <v>23.1</v>
      </c>
      <c r="F169">
        <v>4.5</v>
      </c>
      <c r="G169">
        <v>0.5</v>
      </c>
      <c r="H169">
        <v>100</v>
      </c>
      <c r="I169">
        <v>58.5</v>
      </c>
      <c r="J169">
        <v>34.700000000000003</v>
      </c>
      <c r="K169">
        <v>23.7</v>
      </c>
      <c r="L169">
        <v>19.8</v>
      </c>
    </row>
    <row r="170" spans="1:12" x14ac:dyDescent="0.25">
      <c r="A170" t="s">
        <v>168</v>
      </c>
      <c r="B170">
        <v>1362.5</v>
      </c>
      <c r="C170">
        <v>353.7</v>
      </c>
      <c r="D170">
        <v>76</v>
      </c>
      <c r="E170">
        <v>18.600000000000001</v>
      </c>
      <c r="F170">
        <v>2.1</v>
      </c>
      <c r="G170">
        <v>2.6</v>
      </c>
      <c r="H170">
        <v>100</v>
      </c>
      <c r="I170">
        <v>92.3</v>
      </c>
      <c r="J170">
        <v>37.299999999999997</v>
      </c>
      <c r="K170">
        <v>22.6</v>
      </c>
      <c r="L170">
        <v>9.1</v>
      </c>
    </row>
    <row r="171" spans="1:12" x14ac:dyDescent="0.25">
      <c r="A171" t="s">
        <v>169</v>
      </c>
      <c r="B171" t="s">
        <v>358</v>
      </c>
      <c r="C171" t="s">
        <v>358</v>
      </c>
      <c r="D171" t="s">
        <v>358</v>
      </c>
      <c r="E171" t="s">
        <v>358</v>
      </c>
      <c r="F171" t="s">
        <v>358</v>
      </c>
      <c r="G171" t="s">
        <v>358</v>
      </c>
      <c r="H171" t="s">
        <v>358</v>
      </c>
      <c r="I171" t="s">
        <v>358</v>
      </c>
      <c r="J171" t="s">
        <v>358</v>
      </c>
      <c r="K171" t="s">
        <v>358</v>
      </c>
      <c r="L171" t="s">
        <v>358</v>
      </c>
    </row>
    <row r="172" spans="1:12" x14ac:dyDescent="0.25">
      <c r="A172" t="s">
        <v>170</v>
      </c>
      <c r="B172">
        <v>133.30000000000001</v>
      </c>
      <c r="C172">
        <v>72.900000000000006</v>
      </c>
      <c r="D172">
        <v>74</v>
      </c>
      <c r="E172">
        <v>27.1</v>
      </c>
      <c r="F172">
        <v>4.0999999999999996</v>
      </c>
      <c r="G172">
        <v>0.9</v>
      </c>
      <c r="H172">
        <v>97.1</v>
      </c>
      <c r="I172">
        <v>91.5</v>
      </c>
      <c r="J172">
        <v>45.8</v>
      </c>
      <c r="K172">
        <v>32.799999999999997</v>
      </c>
      <c r="L172">
        <v>17.899999999999999</v>
      </c>
    </row>
    <row r="173" spans="1:12" x14ac:dyDescent="0.25">
      <c r="A173" t="s">
        <v>171</v>
      </c>
      <c r="B173" t="s">
        <v>358</v>
      </c>
      <c r="C173" t="s">
        <v>358</v>
      </c>
      <c r="D173" t="s">
        <v>358</v>
      </c>
      <c r="E173" t="s">
        <v>358</v>
      </c>
      <c r="F173" t="s">
        <v>358</v>
      </c>
      <c r="G173" t="s">
        <v>358</v>
      </c>
      <c r="H173" t="s">
        <v>358</v>
      </c>
      <c r="I173" t="s">
        <v>358</v>
      </c>
      <c r="J173" t="s">
        <v>358</v>
      </c>
      <c r="K173" t="s">
        <v>358</v>
      </c>
      <c r="L173" t="s">
        <v>358</v>
      </c>
    </row>
    <row r="174" spans="1:12" x14ac:dyDescent="0.25">
      <c r="A174" t="s">
        <v>172</v>
      </c>
      <c r="B174" t="s">
        <v>358</v>
      </c>
      <c r="C174" t="s">
        <v>358</v>
      </c>
      <c r="D174" t="s">
        <v>358</v>
      </c>
      <c r="E174" t="s">
        <v>358</v>
      </c>
      <c r="F174" t="s">
        <v>358</v>
      </c>
      <c r="G174" t="s">
        <v>358</v>
      </c>
      <c r="H174" t="s">
        <v>358</v>
      </c>
      <c r="I174" t="s">
        <v>358</v>
      </c>
      <c r="J174" t="s">
        <v>358</v>
      </c>
      <c r="K174" t="s">
        <v>358</v>
      </c>
      <c r="L174" t="s">
        <v>358</v>
      </c>
    </row>
    <row r="175" spans="1:12" x14ac:dyDescent="0.25">
      <c r="A175" t="s">
        <v>173</v>
      </c>
      <c r="B175" t="s">
        <v>358</v>
      </c>
      <c r="C175" t="s">
        <v>358</v>
      </c>
      <c r="D175" t="s">
        <v>358</v>
      </c>
      <c r="E175" t="s">
        <v>358</v>
      </c>
      <c r="F175" t="s">
        <v>358</v>
      </c>
      <c r="G175" t="s">
        <v>358</v>
      </c>
      <c r="H175" t="s">
        <v>358</v>
      </c>
      <c r="I175" t="s">
        <v>358</v>
      </c>
      <c r="J175" t="s">
        <v>358</v>
      </c>
      <c r="K175" t="s">
        <v>358</v>
      </c>
      <c r="L175" t="s">
        <v>358</v>
      </c>
    </row>
    <row r="176" spans="1:12" x14ac:dyDescent="0.25">
      <c r="A176" t="s">
        <v>174</v>
      </c>
      <c r="B176" t="s">
        <v>358</v>
      </c>
      <c r="C176" t="s">
        <v>358</v>
      </c>
      <c r="D176" t="s">
        <v>358</v>
      </c>
      <c r="E176" t="s">
        <v>358</v>
      </c>
      <c r="F176" t="s">
        <v>358</v>
      </c>
      <c r="G176" t="s">
        <v>358</v>
      </c>
      <c r="H176" t="s">
        <v>358</v>
      </c>
      <c r="I176" t="s">
        <v>358</v>
      </c>
      <c r="J176" t="s">
        <v>358</v>
      </c>
      <c r="K176" t="s">
        <v>358</v>
      </c>
      <c r="L176" t="s">
        <v>358</v>
      </c>
    </row>
    <row r="177" spans="1:12" x14ac:dyDescent="0.25">
      <c r="A177" t="s">
        <v>175</v>
      </c>
      <c r="B177" t="s">
        <v>358</v>
      </c>
      <c r="C177" t="s">
        <v>358</v>
      </c>
      <c r="D177" t="s">
        <v>358</v>
      </c>
      <c r="E177" t="s">
        <v>358</v>
      </c>
      <c r="F177" t="s">
        <v>358</v>
      </c>
      <c r="G177" t="s">
        <v>358</v>
      </c>
      <c r="H177" t="s">
        <v>358</v>
      </c>
      <c r="I177" t="s">
        <v>358</v>
      </c>
      <c r="J177" t="s">
        <v>358</v>
      </c>
      <c r="K177" t="s">
        <v>358</v>
      </c>
      <c r="L177" t="s">
        <v>358</v>
      </c>
    </row>
    <row r="178" spans="1:12" x14ac:dyDescent="0.25">
      <c r="A178" t="s">
        <v>176</v>
      </c>
      <c r="B178" t="s">
        <v>358</v>
      </c>
      <c r="C178" t="s">
        <v>358</v>
      </c>
      <c r="D178" t="s">
        <v>358</v>
      </c>
      <c r="E178" t="s">
        <v>358</v>
      </c>
      <c r="F178" t="s">
        <v>358</v>
      </c>
      <c r="G178" t="s">
        <v>358</v>
      </c>
      <c r="H178" t="s">
        <v>358</v>
      </c>
      <c r="I178" t="s">
        <v>358</v>
      </c>
      <c r="J178" t="s">
        <v>358</v>
      </c>
      <c r="K178" t="s">
        <v>358</v>
      </c>
      <c r="L178" t="s">
        <v>358</v>
      </c>
    </row>
    <row r="179" spans="1:12" x14ac:dyDescent="0.25">
      <c r="A179" t="s">
        <v>177</v>
      </c>
      <c r="B179">
        <v>687.3</v>
      </c>
      <c r="C179">
        <v>292.2</v>
      </c>
      <c r="D179">
        <v>39</v>
      </c>
      <c r="E179">
        <v>18.600000000000001</v>
      </c>
      <c r="F179">
        <v>1.6</v>
      </c>
      <c r="G179" t="s">
        <v>358</v>
      </c>
      <c r="H179">
        <v>100</v>
      </c>
      <c r="I179">
        <v>51.5</v>
      </c>
      <c r="J179">
        <v>14.8</v>
      </c>
      <c r="K179">
        <v>22.8</v>
      </c>
      <c r="L179">
        <v>10.6</v>
      </c>
    </row>
    <row r="180" spans="1:12" x14ac:dyDescent="0.25">
      <c r="A180" t="s">
        <v>178</v>
      </c>
      <c r="B180" t="s">
        <v>358</v>
      </c>
      <c r="C180" t="s">
        <v>358</v>
      </c>
      <c r="D180" t="s">
        <v>358</v>
      </c>
      <c r="E180" t="s">
        <v>358</v>
      </c>
      <c r="F180" t="s">
        <v>358</v>
      </c>
      <c r="G180" t="s">
        <v>358</v>
      </c>
      <c r="H180" t="s">
        <v>358</v>
      </c>
      <c r="I180" t="s">
        <v>358</v>
      </c>
      <c r="J180" t="s">
        <v>358</v>
      </c>
      <c r="K180" t="s">
        <v>358</v>
      </c>
      <c r="L180" t="s">
        <v>358</v>
      </c>
    </row>
    <row r="181" spans="1:12" x14ac:dyDescent="0.25">
      <c r="A181" t="s">
        <v>179</v>
      </c>
      <c r="B181">
        <v>619.20000000000005</v>
      </c>
      <c r="C181">
        <v>128.77000000000001</v>
      </c>
      <c r="D181">
        <v>162.9</v>
      </c>
      <c r="E181">
        <v>37.200000000000003</v>
      </c>
      <c r="F181" t="s">
        <v>358</v>
      </c>
      <c r="G181" t="s">
        <v>358</v>
      </c>
      <c r="H181">
        <v>99.9</v>
      </c>
      <c r="I181" t="s">
        <v>358</v>
      </c>
      <c r="J181" t="s">
        <v>358</v>
      </c>
      <c r="K181" t="s">
        <v>358</v>
      </c>
      <c r="L181" t="s">
        <v>358</v>
      </c>
    </row>
    <row r="182" spans="1:12" x14ac:dyDescent="0.25">
      <c r="A182" t="s">
        <v>180</v>
      </c>
      <c r="B182" t="s">
        <v>358</v>
      </c>
      <c r="C182" t="s">
        <v>358</v>
      </c>
      <c r="D182" t="s">
        <v>358</v>
      </c>
      <c r="E182" t="s">
        <v>358</v>
      </c>
      <c r="F182" t="s">
        <v>358</v>
      </c>
      <c r="G182" t="s">
        <v>358</v>
      </c>
      <c r="H182" t="s">
        <v>358</v>
      </c>
      <c r="I182" t="s">
        <v>358</v>
      </c>
      <c r="J182" t="s">
        <v>358</v>
      </c>
      <c r="K182" t="s">
        <v>358</v>
      </c>
      <c r="L182" t="s">
        <v>358</v>
      </c>
    </row>
    <row r="183" spans="1:12" x14ac:dyDescent="0.25">
      <c r="A183" t="s">
        <v>181</v>
      </c>
      <c r="B183" t="s">
        <v>358</v>
      </c>
      <c r="C183" t="s">
        <v>358</v>
      </c>
      <c r="D183" t="s">
        <v>358</v>
      </c>
      <c r="E183" t="s">
        <v>358</v>
      </c>
      <c r="F183" t="s">
        <v>358</v>
      </c>
      <c r="G183" t="s">
        <v>358</v>
      </c>
      <c r="H183" t="s">
        <v>358</v>
      </c>
      <c r="I183" t="s">
        <v>358</v>
      </c>
      <c r="J183" t="s">
        <v>358</v>
      </c>
      <c r="K183" t="s">
        <v>358</v>
      </c>
      <c r="L183" t="s">
        <v>358</v>
      </c>
    </row>
    <row r="184" spans="1:12" x14ac:dyDescent="0.25">
      <c r="A184" t="s">
        <v>182</v>
      </c>
      <c r="B184" t="s">
        <v>358</v>
      </c>
      <c r="C184" t="s">
        <v>358</v>
      </c>
      <c r="D184" t="s">
        <v>358</v>
      </c>
      <c r="E184" t="s">
        <v>358</v>
      </c>
      <c r="F184" t="s">
        <v>358</v>
      </c>
      <c r="G184" t="s">
        <v>358</v>
      </c>
      <c r="H184" t="s">
        <v>358</v>
      </c>
      <c r="I184" t="s">
        <v>358</v>
      </c>
      <c r="J184" t="s">
        <v>358</v>
      </c>
      <c r="K184" t="s">
        <v>358</v>
      </c>
      <c r="L184" t="s">
        <v>358</v>
      </c>
    </row>
    <row r="185" spans="1:12" x14ac:dyDescent="0.25">
      <c r="A185" t="s">
        <v>183</v>
      </c>
      <c r="B185">
        <v>610.6</v>
      </c>
      <c r="C185">
        <v>186.4</v>
      </c>
      <c r="D185">
        <v>39</v>
      </c>
      <c r="E185">
        <v>5.9</v>
      </c>
      <c r="F185">
        <v>0.4</v>
      </c>
      <c r="G185">
        <v>0.1</v>
      </c>
      <c r="H185">
        <v>72.3</v>
      </c>
      <c r="I185">
        <v>46.5</v>
      </c>
      <c r="J185">
        <v>21</v>
      </c>
      <c r="K185">
        <v>7.4</v>
      </c>
      <c r="L185">
        <v>2.2000000000000002</v>
      </c>
    </row>
    <row r="186" spans="1:12" x14ac:dyDescent="0.25">
      <c r="A186" t="s">
        <v>184</v>
      </c>
      <c r="B186">
        <v>843.8</v>
      </c>
      <c r="C186">
        <v>273.39999999999998</v>
      </c>
      <c r="D186">
        <v>77.400000000000006</v>
      </c>
      <c r="E186">
        <v>27.8</v>
      </c>
      <c r="F186">
        <v>3.7</v>
      </c>
      <c r="G186">
        <v>0.9</v>
      </c>
      <c r="H186">
        <v>100</v>
      </c>
      <c r="I186">
        <v>76.599999999999994</v>
      </c>
      <c r="J186">
        <v>79.900000000000006</v>
      </c>
      <c r="K186">
        <v>27.6</v>
      </c>
      <c r="L186">
        <v>28.7</v>
      </c>
    </row>
    <row r="187" spans="1:12" x14ac:dyDescent="0.25">
      <c r="A187" t="s">
        <v>185</v>
      </c>
      <c r="B187">
        <v>546</v>
      </c>
      <c r="C187">
        <v>145.19999999999999</v>
      </c>
      <c r="D187">
        <v>53.8</v>
      </c>
      <c r="E187">
        <v>18.2</v>
      </c>
      <c r="F187">
        <v>1.2</v>
      </c>
      <c r="G187">
        <v>0.7</v>
      </c>
      <c r="H187">
        <v>90.4</v>
      </c>
      <c r="I187" t="s">
        <v>358</v>
      </c>
      <c r="J187" t="s">
        <v>358</v>
      </c>
      <c r="K187" t="s">
        <v>358</v>
      </c>
      <c r="L187" t="s">
        <v>358</v>
      </c>
    </row>
    <row r="188" spans="1:12" x14ac:dyDescent="0.25">
      <c r="A188" t="s">
        <v>186</v>
      </c>
      <c r="B188">
        <v>660.5</v>
      </c>
      <c r="C188">
        <v>180.8</v>
      </c>
      <c r="D188">
        <v>141</v>
      </c>
      <c r="E188">
        <v>82.8</v>
      </c>
      <c r="F188">
        <v>2.2999999999999998</v>
      </c>
      <c r="G188">
        <v>2.5</v>
      </c>
      <c r="H188">
        <v>95</v>
      </c>
      <c r="I188">
        <v>168.1</v>
      </c>
      <c r="J188">
        <v>76.5</v>
      </c>
      <c r="K188">
        <v>98.7</v>
      </c>
      <c r="L188">
        <v>44.9</v>
      </c>
    </row>
    <row r="189" spans="1:12" x14ac:dyDescent="0.25">
      <c r="A189" t="s">
        <v>187</v>
      </c>
      <c r="B189" t="s">
        <v>358</v>
      </c>
      <c r="C189" t="s">
        <v>358</v>
      </c>
      <c r="D189" t="s">
        <v>358</v>
      </c>
      <c r="E189" t="s">
        <v>358</v>
      </c>
      <c r="F189" t="s">
        <v>358</v>
      </c>
      <c r="G189" t="s">
        <v>358</v>
      </c>
      <c r="H189" t="s">
        <v>358</v>
      </c>
      <c r="I189" t="s">
        <v>358</v>
      </c>
      <c r="J189" t="s">
        <v>358</v>
      </c>
      <c r="K189" t="s">
        <v>358</v>
      </c>
      <c r="L189" t="s">
        <v>358</v>
      </c>
    </row>
    <row r="190" spans="1:12" x14ac:dyDescent="0.25">
      <c r="A190" t="s">
        <v>188</v>
      </c>
      <c r="B190" t="s">
        <v>358</v>
      </c>
      <c r="C190" t="s">
        <v>358</v>
      </c>
      <c r="D190" t="s">
        <v>358</v>
      </c>
      <c r="E190" t="s">
        <v>358</v>
      </c>
      <c r="F190" t="s">
        <v>358</v>
      </c>
      <c r="G190" t="s">
        <v>358</v>
      </c>
      <c r="H190" t="s">
        <v>358</v>
      </c>
      <c r="I190" t="s">
        <v>358</v>
      </c>
      <c r="J190" t="s">
        <v>358</v>
      </c>
      <c r="K190" t="s">
        <v>358</v>
      </c>
      <c r="L190" t="s">
        <v>358</v>
      </c>
    </row>
    <row r="191" spans="1:12" x14ac:dyDescent="0.25">
      <c r="A191" t="s">
        <v>189</v>
      </c>
      <c r="B191" t="s">
        <v>358</v>
      </c>
      <c r="C191" t="s">
        <v>358</v>
      </c>
      <c r="D191" t="s">
        <v>358</v>
      </c>
      <c r="E191" t="s">
        <v>358</v>
      </c>
      <c r="F191" t="s">
        <v>358</v>
      </c>
      <c r="G191" t="s">
        <v>358</v>
      </c>
      <c r="H191" t="s">
        <v>358</v>
      </c>
      <c r="I191" t="s">
        <v>358</v>
      </c>
      <c r="J191" t="s">
        <v>358</v>
      </c>
      <c r="K191" t="s">
        <v>358</v>
      </c>
      <c r="L191" t="s">
        <v>358</v>
      </c>
    </row>
    <row r="192" spans="1:12" x14ac:dyDescent="0.25">
      <c r="A192" t="s">
        <v>190</v>
      </c>
      <c r="B192">
        <v>561.6</v>
      </c>
      <c r="C192">
        <v>291.10000000000002</v>
      </c>
      <c r="D192">
        <v>72</v>
      </c>
      <c r="E192">
        <v>34.4</v>
      </c>
      <c r="F192">
        <v>3.9</v>
      </c>
      <c r="G192">
        <v>0.3</v>
      </c>
      <c r="H192">
        <v>100</v>
      </c>
      <c r="I192" t="s">
        <v>358</v>
      </c>
      <c r="J192" t="s">
        <v>358</v>
      </c>
      <c r="K192" t="s">
        <v>358</v>
      </c>
      <c r="L192" t="s">
        <v>358</v>
      </c>
    </row>
    <row r="193" spans="1:12" x14ac:dyDescent="0.25">
      <c r="A193" t="s">
        <v>191</v>
      </c>
      <c r="B193">
        <v>708.8</v>
      </c>
      <c r="C193">
        <v>187.9</v>
      </c>
      <c r="D193">
        <v>96</v>
      </c>
      <c r="E193">
        <v>42.9</v>
      </c>
      <c r="F193">
        <v>4.5999999999999996</v>
      </c>
      <c r="G193">
        <v>0</v>
      </c>
      <c r="H193">
        <v>100</v>
      </c>
      <c r="I193">
        <v>99.5</v>
      </c>
      <c r="J193">
        <v>72.3</v>
      </c>
      <c r="K193">
        <v>44.6</v>
      </c>
      <c r="L193">
        <v>32.4</v>
      </c>
    </row>
    <row r="194" spans="1:12" x14ac:dyDescent="0.25">
      <c r="A194" t="s">
        <v>192</v>
      </c>
      <c r="B194" t="s">
        <v>358</v>
      </c>
      <c r="C194" t="s">
        <v>358</v>
      </c>
      <c r="D194" t="s">
        <v>358</v>
      </c>
      <c r="E194" t="s">
        <v>358</v>
      </c>
      <c r="F194" t="s">
        <v>358</v>
      </c>
      <c r="G194" t="s">
        <v>358</v>
      </c>
      <c r="H194" t="s">
        <v>358</v>
      </c>
      <c r="I194" t="s">
        <v>358</v>
      </c>
      <c r="J194" t="s">
        <v>358</v>
      </c>
      <c r="K194" t="s">
        <v>358</v>
      </c>
      <c r="L194" t="s">
        <v>358</v>
      </c>
    </row>
    <row r="195" spans="1:12" x14ac:dyDescent="0.25">
      <c r="A195" t="s">
        <v>193</v>
      </c>
      <c r="B195">
        <v>657.92</v>
      </c>
      <c r="C195">
        <v>353.58</v>
      </c>
      <c r="D195">
        <v>214.4</v>
      </c>
      <c r="E195">
        <v>75.099999999999994</v>
      </c>
      <c r="F195" t="s">
        <v>358</v>
      </c>
      <c r="G195" t="s">
        <v>358</v>
      </c>
      <c r="H195" t="s">
        <v>358</v>
      </c>
      <c r="I195" t="s">
        <v>358</v>
      </c>
      <c r="J195" t="s">
        <v>358</v>
      </c>
      <c r="K195" t="s">
        <v>358</v>
      </c>
      <c r="L195" t="s">
        <v>358</v>
      </c>
    </row>
    <row r="196" spans="1:12" x14ac:dyDescent="0.25">
      <c r="A196" t="s">
        <v>194</v>
      </c>
      <c r="B196" t="s">
        <v>358</v>
      </c>
      <c r="C196" t="s">
        <v>358</v>
      </c>
      <c r="D196" t="s">
        <v>358</v>
      </c>
      <c r="E196" t="s">
        <v>358</v>
      </c>
      <c r="F196" t="s">
        <v>358</v>
      </c>
      <c r="G196" t="s">
        <v>358</v>
      </c>
      <c r="H196" t="s">
        <v>358</v>
      </c>
      <c r="I196" t="s">
        <v>358</v>
      </c>
      <c r="J196" t="s">
        <v>358</v>
      </c>
      <c r="K196" t="s">
        <v>358</v>
      </c>
      <c r="L196" t="s">
        <v>358</v>
      </c>
    </row>
    <row r="197" spans="1:12" x14ac:dyDescent="0.25">
      <c r="A197" t="s">
        <v>195</v>
      </c>
      <c r="B197" t="s">
        <v>358</v>
      </c>
      <c r="C197" t="s">
        <v>358</v>
      </c>
      <c r="D197" t="s">
        <v>358</v>
      </c>
      <c r="E197" t="s">
        <v>358</v>
      </c>
      <c r="F197" t="s">
        <v>358</v>
      </c>
      <c r="G197" t="s">
        <v>358</v>
      </c>
      <c r="H197" t="s">
        <v>358</v>
      </c>
      <c r="I197" t="s">
        <v>358</v>
      </c>
      <c r="J197" t="s">
        <v>358</v>
      </c>
      <c r="K197" t="s">
        <v>358</v>
      </c>
      <c r="L197" t="s">
        <v>358</v>
      </c>
    </row>
    <row r="198" spans="1:12" x14ac:dyDescent="0.25">
      <c r="A198" t="s">
        <v>196</v>
      </c>
      <c r="B198" t="s">
        <v>358</v>
      </c>
      <c r="C198" t="s">
        <v>358</v>
      </c>
      <c r="D198" t="s">
        <v>358</v>
      </c>
      <c r="E198" t="s">
        <v>358</v>
      </c>
      <c r="F198" t="s">
        <v>358</v>
      </c>
      <c r="G198" t="s">
        <v>358</v>
      </c>
      <c r="H198" t="s">
        <v>358</v>
      </c>
      <c r="I198" t="s">
        <v>358</v>
      </c>
      <c r="J198" t="s">
        <v>358</v>
      </c>
      <c r="K198" t="s">
        <v>358</v>
      </c>
      <c r="L198" t="s">
        <v>358</v>
      </c>
    </row>
    <row r="199" spans="1:12" x14ac:dyDescent="0.25">
      <c r="A199" t="s">
        <v>197</v>
      </c>
      <c r="B199" t="s">
        <v>358</v>
      </c>
      <c r="C199" t="s">
        <v>358</v>
      </c>
      <c r="D199" t="s">
        <v>358</v>
      </c>
      <c r="E199" t="s">
        <v>358</v>
      </c>
      <c r="F199" t="s">
        <v>358</v>
      </c>
      <c r="G199" t="s">
        <v>358</v>
      </c>
      <c r="H199" t="s">
        <v>358</v>
      </c>
      <c r="I199" t="s">
        <v>358</v>
      </c>
      <c r="J199" t="s">
        <v>358</v>
      </c>
      <c r="K199" t="s">
        <v>358</v>
      </c>
      <c r="L199" t="s">
        <v>358</v>
      </c>
    </row>
    <row r="200" spans="1:12" x14ac:dyDescent="0.25">
      <c r="A200" t="s">
        <v>198</v>
      </c>
      <c r="B200" t="s">
        <v>358</v>
      </c>
      <c r="C200" t="s">
        <v>358</v>
      </c>
      <c r="D200" t="s">
        <v>358</v>
      </c>
      <c r="E200" t="s">
        <v>358</v>
      </c>
      <c r="F200" t="s">
        <v>358</v>
      </c>
      <c r="G200" t="s">
        <v>358</v>
      </c>
      <c r="H200" t="s">
        <v>358</v>
      </c>
      <c r="I200" t="s">
        <v>358</v>
      </c>
      <c r="J200" t="s">
        <v>358</v>
      </c>
      <c r="K200" t="s">
        <v>358</v>
      </c>
      <c r="L200" t="s">
        <v>358</v>
      </c>
    </row>
    <row r="201" spans="1:12" x14ac:dyDescent="0.25">
      <c r="A201" t="s">
        <v>199</v>
      </c>
      <c r="B201" t="s">
        <v>358</v>
      </c>
      <c r="C201" t="s">
        <v>358</v>
      </c>
      <c r="D201" t="s">
        <v>358</v>
      </c>
      <c r="E201" t="s">
        <v>358</v>
      </c>
      <c r="F201" t="s">
        <v>358</v>
      </c>
      <c r="G201" t="s">
        <v>358</v>
      </c>
      <c r="H201" t="s">
        <v>358</v>
      </c>
      <c r="I201" t="s">
        <v>358</v>
      </c>
      <c r="J201" t="s">
        <v>358</v>
      </c>
      <c r="K201" t="s">
        <v>358</v>
      </c>
      <c r="L201" t="s">
        <v>358</v>
      </c>
    </row>
    <row r="202" spans="1:12" x14ac:dyDescent="0.25">
      <c r="A202" t="s">
        <v>200</v>
      </c>
      <c r="B202" t="s">
        <v>358</v>
      </c>
      <c r="C202" t="s">
        <v>358</v>
      </c>
      <c r="D202" t="s">
        <v>358</v>
      </c>
      <c r="E202" t="s">
        <v>358</v>
      </c>
      <c r="F202" t="s">
        <v>358</v>
      </c>
      <c r="G202" t="s">
        <v>358</v>
      </c>
      <c r="H202" t="s">
        <v>358</v>
      </c>
      <c r="I202" t="s">
        <v>358</v>
      </c>
      <c r="J202" t="s">
        <v>358</v>
      </c>
      <c r="K202" t="s">
        <v>358</v>
      </c>
      <c r="L202" t="s">
        <v>358</v>
      </c>
    </row>
    <row r="203" spans="1:12" x14ac:dyDescent="0.25">
      <c r="A203" t="s">
        <v>201</v>
      </c>
      <c r="B203">
        <v>565.5</v>
      </c>
      <c r="C203">
        <v>204.1</v>
      </c>
      <c r="D203">
        <v>139</v>
      </c>
      <c r="E203">
        <v>42.9</v>
      </c>
      <c r="F203">
        <v>3.8</v>
      </c>
      <c r="G203">
        <v>0.7</v>
      </c>
      <c r="H203">
        <v>100</v>
      </c>
      <c r="I203">
        <v>160.4</v>
      </c>
      <c r="J203">
        <v>99.4</v>
      </c>
      <c r="K203">
        <v>49.6</v>
      </c>
      <c r="L203">
        <v>30.4</v>
      </c>
    </row>
    <row r="204" spans="1:12" x14ac:dyDescent="0.25">
      <c r="A204" t="s">
        <v>202</v>
      </c>
      <c r="B204">
        <v>987.7</v>
      </c>
      <c r="C204">
        <v>230.6</v>
      </c>
      <c r="D204">
        <v>95</v>
      </c>
      <c r="E204">
        <v>21.8</v>
      </c>
      <c r="F204">
        <v>5</v>
      </c>
      <c r="G204">
        <v>5</v>
      </c>
      <c r="H204">
        <v>100</v>
      </c>
      <c r="I204">
        <v>119.8</v>
      </c>
      <c r="J204">
        <v>52</v>
      </c>
      <c r="K204">
        <v>22.3</v>
      </c>
      <c r="L204">
        <v>21.1</v>
      </c>
    </row>
    <row r="205" spans="1:12" x14ac:dyDescent="0.25">
      <c r="A205" t="s">
        <v>203</v>
      </c>
      <c r="B205">
        <v>453.8</v>
      </c>
      <c r="C205">
        <v>142.80000000000001</v>
      </c>
      <c r="D205">
        <v>79.400000000000006</v>
      </c>
      <c r="E205">
        <v>48.1</v>
      </c>
      <c r="F205">
        <v>2</v>
      </c>
      <c r="G205" t="s">
        <v>358</v>
      </c>
      <c r="H205">
        <v>100</v>
      </c>
      <c r="I205">
        <v>79.099999999999994</v>
      </c>
      <c r="J205">
        <v>83.3</v>
      </c>
      <c r="K205">
        <v>48</v>
      </c>
      <c r="L205">
        <v>50</v>
      </c>
    </row>
    <row r="206" spans="1:12" x14ac:dyDescent="0.25">
      <c r="A206" t="s">
        <v>204</v>
      </c>
      <c r="B206">
        <v>1211.67</v>
      </c>
      <c r="C206">
        <v>333.96</v>
      </c>
      <c r="D206">
        <v>142.57</v>
      </c>
      <c r="E206">
        <v>57.22</v>
      </c>
      <c r="F206">
        <v>4</v>
      </c>
      <c r="G206">
        <v>1</v>
      </c>
      <c r="H206">
        <v>99.5</v>
      </c>
      <c r="I206">
        <v>165.24</v>
      </c>
      <c r="J206">
        <v>102.17</v>
      </c>
      <c r="K206">
        <v>60.4</v>
      </c>
      <c r="L206">
        <v>51.63</v>
      </c>
    </row>
    <row r="207" spans="1:12" x14ac:dyDescent="0.25">
      <c r="A207" t="s">
        <v>205</v>
      </c>
      <c r="B207">
        <v>586.80999999999995</v>
      </c>
      <c r="C207">
        <v>421.4</v>
      </c>
      <c r="D207">
        <v>107.2</v>
      </c>
      <c r="E207">
        <v>56.4</v>
      </c>
      <c r="F207" t="s">
        <v>358</v>
      </c>
      <c r="G207" t="s">
        <v>358</v>
      </c>
      <c r="H207">
        <v>100</v>
      </c>
      <c r="I207">
        <v>135.5</v>
      </c>
      <c r="J207">
        <v>38</v>
      </c>
      <c r="K207">
        <v>70.900000000000006</v>
      </c>
      <c r="L207">
        <v>21.2</v>
      </c>
    </row>
    <row r="208" spans="1:12" x14ac:dyDescent="0.25">
      <c r="A208" t="s">
        <v>206</v>
      </c>
      <c r="B208" t="s">
        <v>358</v>
      </c>
      <c r="C208" t="s">
        <v>358</v>
      </c>
      <c r="D208" t="s">
        <v>358</v>
      </c>
      <c r="E208" t="s">
        <v>358</v>
      </c>
      <c r="F208" t="s">
        <v>358</v>
      </c>
      <c r="G208" t="s">
        <v>358</v>
      </c>
      <c r="H208" t="s">
        <v>358</v>
      </c>
      <c r="I208" t="s">
        <v>358</v>
      </c>
      <c r="J208" t="s">
        <v>358</v>
      </c>
      <c r="K208" t="s">
        <v>358</v>
      </c>
      <c r="L208" t="s">
        <v>358</v>
      </c>
    </row>
    <row r="209" spans="1:12" x14ac:dyDescent="0.25">
      <c r="A209" t="s">
        <v>207</v>
      </c>
      <c r="B209" t="s">
        <v>358</v>
      </c>
      <c r="C209" t="s">
        <v>358</v>
      </c>
      <c r="D209" t="s">
        <v>358</v>
      </c>
      <c r="E209" t="s">
        <v>358</v>
      </c>
      <c r="F209" t="s">
        <v>358</v>
      </c>
      <c r="G209" t="s">
        <v>358</v>
      </c>
      <c r="H209" t="s">
        <v>358</v>
      </c>
      <c r="I209" t="s">
        <v>358</v>
      </c>
      <c r="J209" t="s">
        <v>358</v>
      </c>
      <c r="K209" t="s">
        <v>358</v>
      </c>
      <c r="L209" t="s">
        <v>358</v>
      </c>
    </row>
    <row r="210" spans="1:12" x14ac:dyDescent="0.25">
      <c r="A210" t="s">
        <v>208</v>
      </c>
      <c r="B210">
        <v>790.12</v>
      </c>
      <c r="C210">
        <v>124.59</v>
      </c>
      <c r="D210">
        <v>97.4</v>
      </c>
      <c r="E210">
        <v>36.299999999999997</v>
      </c>
      <c r="F210">
        <v>2.6</v>
      </c>
      <c r="G210">
        <v>4.5</v>
      </c>
      <c r="H210">
        <v>100</v>
      </c>
      <c r="I210" t="s">
        <v>358</v>
      </c>
      <c r="J210" t="s">
        <v>358</v>
      </c>
      <c r="K210" t="s">
        <v>358</v>
      </c>
      <c r="L210" t="s">
        <v>358</v>
      </c>
    </row>
    <row r="211" spans="1:12" x14ac:dyDescent="0.25">
      <c r="A211" t="s">
        <v>209</v>
      </c>
      <c r="B211">
        <v>433.78</v>
      </c>
      <c r="C211">
        <v>144.47999999999999</v>
      </c>
      <c r="D211">
        <v>66.7</v>
      </c>
      <c r="E211">
        <v>13.2</v>
      </c>
      <c r="F211">
        <v>1.3</v>
      </c>
      <c r="G211">
        <v>2</v>
      </c>
      <c r="H211">
        <v>100</v>
      </c>
      <c r="I211" t="s">
        <v>358</v>
      </c>
      <c r="J211" t="s">
        <v>358</v>
      </c>
      <c r="K211" t="s">
        <v>358</v>
      </c>
      <c r="L211" t="s">
        <v>358</v>
      </c>
    </row>
    <row r="212" spans="1:12" x14ac:dyDescent="0.25">
      <c r="A212" t="s">
        <v>210</v>
      </c>
      <c r="B212" t="s">
        <v>358</v>
      </c>
      <c r="C212" t="s">
        <v>358</v>
      </c>
      <c r="D212" t="s">
        <v>358</v>
      </c>
      <c r="E212" t="s">
        <v>358</v>
      </c>
      <c r="F212" t="s">
        <v>358</v>
      </c>
      <c r="G212" t="s">
        <v>358</v>
      </c>
      <c r="H212" t="s">
        <v>358</v>
      </c>
      <c r="I212" t="s">
        <v>358</v>
      </c>
      <c r="J212" t="s">
        <v>358</v>
      </c>
      <c r="K212" t="s">
        <v>358</v>
      </c>
      <c r="L212" t="s">
        <v>358</v>
      </c>
    </row>
    <row r="213" spans="1:12" x14ac:dyDescent="0.25">
      <c r="A213" t="s">
        <v>211</v>
      </c>
      <c r="B213">
        <v>731.65</v>
      </c>
      <c r="C213">
        <v>309.12</v>
      </c>
      <c r="D213">
        <v>72.900000000000006</v>
      </c>
      <c r="E213">
        <v>33</v>
      </c>
      <c r="F213">
        <v>1.8</v>
      </c>
      <c r="G213">
        <v>2</v>
      </c>
      <c r="H213">
        <v>85</v>
      </c>
      <c r="I213">
        <v>82</v>
      </c>
      <c r="J213">
        <v>50.3</v>
      </c>
      <c r="K213">
        <v>30.2</v>
      </c>
      <c r="L213">
        <v>39.9</v>
      </c>
    </row>
    <row r="214" spans="1:12" x14ac:dyDescent="0.25">
      <c r="A214" t="s">
        <v>212</v>
      </c>
      <c r="B214">
        <v>500.4</v>
      </c>
      <c r="C214">
        <v>257.89999999999998</v>
      </c>
      <c r="D214">
        <v>114</v>
      </c>
      <c r="E214">
        <v>69.2</v>
      </c>
      <c r="F214">
        <v>3</v>
      </c>
      <c r="G214">
        <v>6.6</v>
      </c>
      <c r="H214">
        <v>100</v>
      </c>
      <c r="I214" t="s">
        <v>358</v>
      </c>
      <c r="J214" t="s">
        <v>358</v>
      </c>
      <c r="K214" t="s">
        <v>358</v>
      </c>
      <c r="L214" t="s">
        <v>358</v>
      </c>
    </row>
    <row r="215" spans="1:12" x14ac:dyDescent="0.25">
      <c r="A215" t="s">
        <v>213</v>
      </c>
      <c r="B215" t="s">
        <v>358</v>
      </c>
      <c r="C215" t="s">
        <v>358</v>
      </c>
      <c r="D215" t="s">
        <v>358</v>
      </c>
      <c r="E215" t="s">
        <v>358</v>
      </c>
      <c r="F215" t="s">
        <v>358</v>
      </c>
      <c r="G215" t="s">
        <v>358</v>
      </c>
      <c r="H215" t="s">
        <v>358</v>
      </c>
      <c r="I215" t="s">
        <v>358</v>
      </c>
      <c r="J215" t="s">
        <v>358</v>
      </c>
      <c r="K215" t="s">
        <v>358</v>
      </c>
      <c r="L215" t="s">
        <v>358</v>
      </c>
    </row>
    <row r="216" spans="1:12" x14ac:dyDescent="0.25">
      <c r="A216" t="s">
        <v>214</v>
      </c>
      <c r="B216" t="s">
        <v>358</v>
      </c>
      <c r="C216" t="s">
        <v>358</v>
      </c>
      <c r="D216" t="s">
        <v>358</v>
      </c>
      <c r="E216" t="s">
        <v>358</v>
      </c>
      <c r="F216" t="s">
        <v>358</v>
      </c>
      <c r="G216" t="s">
        <v>358</v>
      </c>
      <c r="H216" t="s">
        <v>358</v>
      </c>
      <c r="I216" t="s">
        <v>358</v>
      </c>
      <c r="J216" t="s">
        <v>358</v>
      </c>
      <c r="K216" t="s">
        <v>358</v>
      </c>
      <c r="L216" t="s">
        <v>358</v>
      </c>
    </row>
    <row r="217" spans="1:12" x14ac:dyDescent="0.25">
      <c r="A217" t="s">
        <v>215</v>
      </c>
      <c r="B217" t="s">
        <v>358</v>
      </c>
      <c r="C217" t="s">
        <v>358</v>
      </c>
      <c r="D217" t="s">
        <v>358</v>
      </c>
      <c r="E217" t="s">
        <v>358</v>
      </c>
      <c r="F217" t="s">
        <v>358</v>
      </c>
      <c r="G217" t="s">
        <v>358</v>
      </c>
      <c r="H217" t="s">
        <v>358</v>
      </c>
      <c r="I217" t="s">
        <v>358</v>
      </c>
      <c r="J217" t="s">
        <v>358</v>
      </c>
      <c r="K217" t="s">
        <v>358</v>
      </c>
      <c r="L217" t="s">
        <v>358</v>
      </c>
    </row>
    <row r="218" spans="1:12" x14ac:dyDescent="0.25">
      <c r="A218" t="s">
        <v>216</v>
      </c>
      <c r="B218" t="s">
        <v>358</v>
      </c>
      <c r="C218" t="s">
        <v>358</v>
      </c>
      <c r="D218" t="s">
        <v>358</v>
      </c>
      <c r="E218" t="s">
        <v>358</v>
      </c>
      <c r="F218" t="s">
        <v>358</v>
      </c>
      <c r="G218" t="s">
        <v>358</v>
      </c>
      <c r="H218" t="s">
        <v>358</v>
      </c>
      <c r="I218" t="s">
        <v>358</v>
      </c>
      <c r="J218" t="s">
        <v>358</v>
      </c>
      <c r="K218" t="s">
        <v>358</v>
      </c>
      <c r="L218" t="s">
        <v>358</v>
      </c>
    </row>
    <row r="219" spans="1:12" x14ac:dyDescent="0.25">
      <c r="A219" t="s">
        <v>217</v>
      </c>
      <c r="B219">
        <v>989.2</v>
      </c>
      <c r="C219">
        <v>238.5</v>
      </c>
      <c r="D219">
        <v>39</v>
      </c>
      <c r="E219">
        <v>7.4</v>
      </c>
      <c r="F219">
        <v>1.6</v>
      </c>
      <c r="G219">
        <v>0.9</v>
      </c>
      <c r="H219">
        <v>96.3</v>
      </c>
      <c r="I219">
        <v>45.7</v>
      </c>
      <c r="J219">
        <v>23.1</v>
      </c>
      <c r="K219">
        <v>7.9</v>
      </c>
      <c r="L219">
        <v>6.4</v>
      </c>
    </row>
    <row r="220" spans="1:12" x14ac:dyDescent="0.25">
      <c r="A220" t="s">
        <v>218</v>
      </c>
      <c r="B220">
        <v>893.3</v>
      </c>
      <c r="C220">
        <v>182.3</v>
      </c>
      <c r="D220" t="s">
        <v>358</v>
      </c>
      <c r="E220" t="s">
        <v>358</v>
      </c>
      <c r="F220" t="s">
        <v>358</v>
      </c>
      <c r="G220" t="s">
        <v>358</v>
      </c>
      <c r="H220" t="s">
        <v>358</v>
      </c>
      <c r="I220" t="s">
        <v>358</v>
      </c>
      <c r="J220" t="s">
        <v>358</v>
      </c>
      <c r="K220" t="s">
        <v>358</v>
      </c>
      <c r="L220" t="s">
        <v>358</v>
      </c>
    </row>
    <row r="221" spans="1:12" x14ac:dyDescent="0.25">
      <c r="A221" t="s">
        <v>219</v>
      </c>
      <c r="B221" t="s">
        <v>358</v>
      </c>
      <c r="C221" t="s">
        <v>358</v>
      </c>
      <c r="D221" t="s">
        <v>358</v>
      </c>
      <c r="E221" t="s">
        <v>358</v>
      </c>
      <c r="F221" t="s">
        <v>358</v>
      </c>
      <c r="G221" t="s">
        <v>358</v>
      </c>
      <c r="H221" t="s">
        <v>358</v>
      </c>
      <c r="I221" t="s">
        <v>358</v>
      </c>
      <c r="J221" t="s">
        <v>358</v>
      </c>
      <c r="K221" t="s">
        <v>358</v>
      </c>
      <c r="L221" t="s">
        <v>358</v>
      </c>
    </row>
    <row r="222" spans="1:12" x14ac:dyDescent="0.25">
      <c r="A222" t="s">
        <v>220</v>
      </c>
      <c r="B222" t="s">
        <v>358</v>
      </c>
      <c r="C222" t="s">
        <v>358</v>
      </c>
      <c r="D222" t="s">
        <v>358</v>
      </c>
      <c r="E222" t="s">
        <v>358</v>
      </c>
      <c r="F222" t="s">
        <v>358</v>
      </c>
      <c r="G222" t="s">
        <v>358</v>
      </c>
      <c r="H222" t="s">
        <v>358</v>
      </c>
      <c r="I222" t="s">
        <v>358</v>
      </c>
      <c r="J222" t="s">
        <v>358</v>
      </c>
      <c r="K222" t="s">
        <v>358</v>
      </c>
      <c r="L222" t="s">
        <v>358</v>
      </c>
    </row>
    <row r="223" spans="1:12" x14ac:dyDescent="0.25">
      <c r="A223" t="s">
        <v>221</v>
      </c>
      <c r="B223" t="s">
        <v>358</v>
      </c>
      <c r="C223" t="s">
        <v>358</v>
      </c>
      <c r="D223" t="s">
        <v>358</v>
      </c>
      <c r="E223" t="s">
        <v>358</v>
      </c>
      <c r="F223" t="s">
        <v>358</v>
      </c>
      <c r="G223" t="s">
        <v>358</v>
      </c>
      <c r="H223" t="s">
        <v>358</v>
      </c>
      <c r="I223" t="s">
        <v>358</v>
      </c>
      <c r="J223" t="s">
        <v>358</v>
      </c>
      <c r="K223" t="s">
        <v>358</v>
      </c>
      <c r="L223" t="s">
        <v>358</v>
      </c>
    </row>
    <row r="224" spans="1:12" x14ac:dyDescent="0.25">
      <c r="A224" t="s">
        <v>222</v>
      </c>
      <c r="B224" t="s">
        <v>358</v>
      </c>
      <c r="C224" t="s">
        <v>358</v>
      </c>
      <c r="D224" t="s">
        <v>358</v>
      </c>
      <c r="E224" t="s">
        <v>358</v>
      </c>
      <c r="F224" t="s">
        <v>358</v>
      </c>
      <c r="G224" t="s">
        <v>358</v>
      </c>
      <c r="H224" t="s">
        <v>358</v>
      </c>
      <c r="I224" t="s">
        <v>358</v>
      </c>
      <c r="J224" t="s">
        <v>358</v>
      </c>
      <c r="K224" t="s">
        <v>358</v>
      </c>
      <c r="L224" t="s">
        <v>358</v>
      </c>
    </row>
    <row r="225" spans="1:12" x14ac:dyDescent="0.25">
      <c r="A225" t="s">
        <v>223</v>
      </c>
      <c r="B225">
        <v>824.2</v>
      </c>
      <c r="C225">
        <v>282.5</v>
      </c>
      <c r="D225">
        <v>40</v>
      </c>
      <c r="E225">
        <v>9.4</v>
      </c>
      <c r="F225">
        <v>1.2</v>
      </c>
      <c r="G225">
        <v>0</v>
      </c>
      <c r="H225">
        <v>50</v>
      </c>
      <c r="I225">
        <v>62.5</v>
      </c>
      <c r="J225">
        <v>8.1999999999999993</v>
      </c>
      <c r="K225">
        <v>15</v>
      </c>
      <c r="L225">
        <v>1.3</v>
      </c>
    </row>
    <row r="226" spans="1:12" x14ac:dyDescent="0.25">
      <c r="A226" t="s">
        <v>224</v>
      </c>
      <c r="B226" t="s">
        <v>358</v>
      </c>
      <c r="C226" t="s">
        <v>358</v>
      </c>
      <c r="D226" t="s">
        <v>358</v>
      </c>
      <c r="E226" t="s">
        <v>358</v>
      </c>
      <c r="F226" t="s">
        <v>358</v>
      </c>
      <c r="G226" t="s">
        <v>358</v>
      </c>
      <c r="H226" t="s">
        <v>358</v>
      </c>
      <c r="I226" t="s">
        <v>358</v>
      </c>
      <c r="J226" t="s">
        <v>358</v>
      </c>
      <c r="K226" t="s">
        <v>358</v>
      </c>
      <c r="L226" t="s">
        <v>358</v>
      </c>
    </row>
    <row r="227" spans="1:12" x14ac:dyDescent="0.25">
      <c r="A227" t="s">
        <v>225</v>
      </c>
      <c r="B227">
        <v>638.79999999999995</v>
      </c>
      <c r="C227">
        <v>295.8</v>
      </c>
      <c r="D227">
        <v>34</v>
      </c>
      <c r="E227">
        <v>11.1</v>
      </c>
      <c r="F227">
        <v>2</v>
      </c>
      <c r="G227" t="s">
        <v>358</v>
      </c>
      <c r="H227">
        <v>45.2</v>
      </c>
      <c r="I227">
        <v>28.7</v>
      </c>
      <c r="J227">
        <v>50.9</v>
      </c>
      <c r="K227">
        <v>11.3</v>
      </c>
      <c r="L227">
        <v>10.6</v>
      </c>
    </row>
    <row r="228" spans="1:12" x14ac:dyDescent="0.25">
      <c r="A228" t="s">
        <v>226</v>
      </c>
      <c r="B228" t="s">
        <v>358</v>
      </c>
      <c r="C228" t="s">
        <v>358</v>
      </c>
      <c r="D228" t="s">
        <v>358</v>
      </c>
      <c r="E228" t="s">
        <v>358</v>
      </c>
      <c r="F228" t="s">
        <v>358</v>
      </c>
      <c r="G228" t="s">
        <v>358</v>
      </c>
      <c r="H228" t="s">
        <v>358</v>
      </c>
      <c r="I228" t="s">
        <v>358</v>
      </c>
      <c r="J228" t="s">
        <v>358</v>
      </c>
      <c r="K228" t="s">
        <v>358</v>
      </c>
      <c r="L228" t="s">
        <v>358</v>
      </c>
    </row>
    <row r="229" spans="1:12" x14ac:dyDescent="0.25">
      <c r="A229" t="s">
        <v>227</v>
      </c>
      <c r="B229">
        <v>1007.4</v>
      </c>
      <c r="C229">
        <v>280.2</v>
      </c>
      <c r="D229">
        <v>23</v>
      </c>
      <c r="E229">
        <v>7.9</v>
      </c>
      <c r="F229">
        <v>1</v>
      </c>
      <c r="G229" t="s">
        <v>358</v>
      </c>
      <c r="H229">
        <v>100</v>
      </c>
      <c r="I229">
        <v>29.8</v>
      </c>
      <c r="J229">
        <v>4.3</v>
      </c>
      <c r="K229">
        <v>7.9</v>
      </c>
      <c r="L229">
        <v>7.9</v>
      </c>
    </row>
    <row r="230" spans="1:12" x14ac:dyDescent="0.25">
      <c r="A230" t="s">
        <v>228</v>
      </c>
      <c r="B230" t="s">
        <v>358</v>
      </c>
      <c r="C230" t="s">
        <v>358</v>
      </c>
      <c r="D230" t="s">
        <v>358</v>
      </c>
      <c r="E230" t="s">
        <v>358</v>
      </c>
      <c r="F230" t="s">
        <v>358</v>
      </c>
      <c r="G230" t="s">
        <v>358</v>
      </c>
      <c r="H230" t="s">
        <v>358</v>
      </c>
      <c r="I230" t="s">
        <v>358</v>
      </c>
      <c r="J230" t="s">
        <v>358</v>
      </c>
      <c r="K230" t="s">
        <v>358</v>
      </c>
      <c r="L230" t="s">
        <v>358</v>
      </c>
    </row>
    <row r="231" spans="1:12" x14ac:dyDescent="0.25">
      <c r="A231" t="s">
        <v>229</v>
      </c>
      <c r="B231">
        <v>506.06</v>
      </c>
      <c r="C231">
        <v>286.47000000000003</v>
      </c>
      <c r="D231">
        <v>82.2</v>
      </c>
      <c r="E231">
        <v>28</v>
      </c>
      <c r="F231">
        <v>4.0999999999999996</v>
      </c>
      <c r="G231">
        <v>3.8</v>
      </c>
      <c r="H231">
        <v>100</v>
      </c>
      <c r="I231">
        <v>102.5</v>
      </c>
      <c r="J231">
        <v>44</v>
      </c>
      <c r="K231">
        <v>28.1</v>
      </c>
      <c r="L231">
        <v>28.1</v>
      </c>
    </row>
    <row r="232" spans="1:12" x14ac:dyDescent="0.25">
      <c r="A232" t="s">
        <v>230</v>
      </c>
      <c r="B232" t="s">
        <v>358</v>
      </c>
      <c r="C232" t="s">
        <v>358</v>
      </c>
      <c r="D232" t="s">
        <v>358</v>
      </c>
      <c r="E232" t="s">
        <v>358</v>
      </c>
      <c r="F232" t="s">
        <v>358</v>
      </c>
      <c r="G232" t="s">
        <v>358</v>
      </c>
      <c r="H232" t="s">
        <v>358</v>
      </c>
      <c r="I232" t="s">
        <v>358</v>
      </c>
      <c r="J232" t="s">
        <v>358</v>
      </c>
      <c r="K232" t="s">
        <v>358</v>
      </c>
      <c r="L232" t="s">
        <v>358</v>
      </c>
    </row>
    <row r="233" spans="1:12" x14ac:dyDescent="0.25">
      <c r="A233" t="s">
        <v>231</v>
      </c>
      <c r="B233" t="s">
        <v>358</v>
      </c>
      <c r="C233" t="s">
        <v>358</v>
      </c>
      <c r="D233" t="s">
        <v>358</v>
      </c>
      <c r="E233" t="s">
        <v>358</v>
      </c>
      <c r="F233" t="s">
        <v>358</v>
      </c>
      <c r="G233" t="s">
        <v>358</v>
      </c>
      <c r="H233" t="s">
        <v>358</v>
      </c>
      <c r="I233" t="s">
        <v>358</v>
      </c>
      <c r="J233" t="s">
        <v>358</v>
      </c>
      <c r="K233" t="s">
        <v>358</v>
      </c>
      <c r="L233" t="s">
        <v>358</v>
      </c>
    </row>
    <row r="234" spans="1:12" x14ac:dyDescent="0.25">
      <c r="A234" t="s">
        <v>232</v>
      </c>
      <c r="B234">
        <v>697</v>
      </c>
      <c r="C234">
        <v>227.4</v>
      </c>
      <c r="D234">
        <v>136</v>
      </c>
      <c r="E234">
        <v>33.1</v>
      </c>
      <c r="F234">
        <v>1.6</v>
      </c>
      <c r="G234">
        <v>0.9</v>
      </c>
      <c r="H234">
        <v>100</v>
      </c>
      <c r="I234" t="s">
        <v>358</v>
      </c>
      <c r="J234" t="s">
        <v>358</v>
      </c>
      <c r="K234">
        <v>34.1</v>
      </c>
      <c r="L234">
        <v>31</v>
      </c>
    </row>
    <row r="235" spans="1:12" x14ac:dyDescent="0.25">
      <c r="A235" t="s">
        <v>233</v>
      </c>
      <c r="B235">
        <v>350</v>
      </c>
      <c r="C235" t="s">
        <v>358</v>
      </c>
      <c r="D235">
        <v>132</v>
      </c>
      <c r="E235">
        <v>43</v>
      </c>
      <c r="F235">
        <v>3.9</v>
      </c>
      <c r="G235">
        <v>5.3</v>
      </c>
      <c r="H235" t="s">
        <v>358</v>
      </c>
      <c r="I235">
        <v>153</v>
      </c>
      <c r="J235">
        <v>74</v>
      </c>
      <c r="K235">
        <v>42</v>
      </c>
      <c r="L235" t="s">
        <v>358</v>
      </c>
    </row>
    <row r="236" spans="1:12" x14ac:dyDescent="0.25">
      <c r="A236" t="s">
        <v>234</v>
      </c>
      <c r="B236">
        <v>611.63</v>
      </c>
      <c r="C236" t="s">
        <v>358</v>
      </c>
      <c r="D236">
        <v>96.5</v>
      </c>
      <c r="E236">
        <v>37.1</v>
      </c>
      <c r="F236">
        <v>2.6</v>
      </c>
      <c r="G236">
        <v>1</v>
      </c>
      <c r="H236" t="s">
        <v>358</v>
      </c>
      <c r="I236" t="s">
        <v>358</v>
      </c>
      <c r="J236" t="s">
        <v>358</v>
      </c>
      <c r="K236" t="s">
        <v>358</v>
      </c>
      <c r="L236" t="s">
        <v>358</v>
      </c>
    </row>
    <row r="237" spans="1:12" x14ac:dyDescent="0.25">
      <c r="A237" t="s">
        <v>235</v>
      </c>
      <c r="B237" t="s">
        <v>358</v>
      </c>
      <c r="C237" t="s">
        <v>358</v>
      </c>
      <c r="D237">
        <v>75.400000000000006</v>
      </c>
      <c r="E237">
        <v>26.1</v>
      </c>
      <c r="F237">
        <v>6.2</v>
      </c>
      <c r="G237">
        <v>0</v>
      </c>
      <c r="H237" t="s">
        <v>358</v>
      </c>
      <c r="I237">
        <v>75.400000000000006</v>
      </c>
      <c r="J237">
        <v>75.400000000000006</v>
      </c>
      <c r="K237">
        <v>26.1</v>
      </c>
      <c r="L237">
        <v>26.1</v>
      </c>
    </row>
    <row r="238" spans="1:12" x14ac:dyDescent="0.25">
      <c r="A238" t="s">
        <v>236</v>
      </c>
      <c r="B238" t="s">
        <v>358</v>
      </c>
      <c r="C238" t="s">
        <v>358</v>
      </c>
      <c r="D238" t="s">
        <v>358</v>
      </c>
      <c r="E238" t="s">
        <v>358</v>
      </c>
      <c r="F238" t="s">
        <v>358</v>
      </c>
      <c r="G238" t="s">
        <v>358</v>
      </c>
      <c r="H238" t="s">
        <v>358</v>
      </c>
      <c r="I238" t="s">
        <v>358</v>
      </c>
      <c r="J238" t="s">
        <v>358</v>
      </c>
      <c r="K238" t="s">
        <v>358</v>
      </c>
      <c r="L238" t="s">
        <v>358</v>
      </c>
    </row>
    <row r="239" spans="1:12" x14ac:dyDescent="0.25">
      <c r="A239" t="s">
        <v>237</v>
      </c>
      <c r="B239">
        <v>526</v>
      </c>
      <c r="C239">
        <v>298</v>
      </c>
      <c r="D239">
        <v>66</v>
      </c>
      <c r="E239">
        <v>28</v>
      </c>
      <c r="F239">
        <v>9.5</v>
      </c>
      <c r="G239">
        <v>1.2</v>
      </c>
      <c r="H239">
        <v>100</v>
      </c>
      <c r="I239">
        <v>103</v>
      </c>
      <c r="J239">
        <v>19</v>
      </c>
      <c r="K239">
        <v>41</v>
      </c>
      <c r="L239">
        <v>12</v>
      </c>
    </row>
    <row r="240" spans="1:12" x14ac:dyDescent="0.25">
      <c r="A240" t="s">
        <v>238</v>
      </c>
      <c r="B240">
        <v>495.5</v>
      </c>
      <c r="C240">
        <v>207</v>
      </c>
      <c r="D240">
        <v>199</v>
      </c>
      <c r="E240">
        <v>94.6</v>
      </c>
      <c r="F240" t="s">
        <v>358</v>
      </c>
      <c r="G240" t="s">
        <v>358</v>
      </c>
      <c r="H240">
        <v>86</v>
      </c>
      <c r="I240">
        <v>256.10000000000002</v>
      </c>
      <c r="J240">
        <v>102.6</v>
      </c>
      <c r="K240">
        <v>91.6</v>
      </c>
      <c r="L240">
        <v>99.6</v>
      </c>
    </row>
    <row r="241" spans="1:12" x14ac:dyDescent="0.25">
      <c r="A241" t="s">
        <v>239</v>
      </c>
      <c r="B241">
        <v>876.6</v>
      </c>
      <c r="C241">
        <v>288.10000000000002</v>
      </c>
      <c r="D241">
        <v>111</v>
      </c>
      <c r="E241">
        <v>36.700000000000003</v>
      </c>
      <c r="F241">
        <v>2.2999999999999998</v>
      </c>
      <c r="G241">
        <v>7.2</v>
      </c>
      <c r="H241">
        <v>100</v>
      </c>
      <c r="I241" t="s">
        <v>358</v>
      </c>
      <c r="J241" t="s">
        <v>358</v>
      </c>
      <c r="K241" t="s">
        <v>358</v>
      </c>
      <c r="L241" t="s">
        <v>358</v>
      </c>
    </row>
    <row r="242" spans="1:12" x14ac:dyDescent="0.25">
      <c r="A242" t="s">
        <v>240</v>
      </c>
      <c r="B242" t="s">
        <v>358</v>
      </c>
      <c r="C242" t="s">
        <v>358</v>
      </c>
      <c r="D242" t="s">
        <v>358</v>
      </c>
      <c r="E242" t="s">
        <v>358</v>
      </c>
      <c r="F242" t="s">
        <v>358</v>
      </c>
      <c r="G242" t="s">
        <v>358</v>
      </c>
      <c r="H242" t="s">
        <v>358</v>
      </c>
      <c r="I242" t="s">
        <v>358</v>
      </c>
      <c r="J242" t="s">
        <v>358</v>
      </c>
      <c r="K242" t="s">
        <v>358</v>
      </c>
      <c r="L242" t="s">
        <v>358</v>
      </c>
    </row>
    <row r="243" spans="1:12" x14ac:dyDescent="0.25">
      <c r="A243" t="s">
        <v>241</v>
      </c>
      <c r="B243">
        <v>562.79999999999995</v>
      </c>
      <c r="C243">
        <v>433</v>
      </c>
      <c r="D243">
        <v>163</v>
      </c>
      <c r="E243">
        <v>98.7</v>
      </c>
      <c r="F243">
        <v>3.2</v>
      </c>
      <c r="G243">
        <v>1.2</v>
      </c>
      <c r="H243">
        <v>95.1</v>
      </c>
      <c r="I243">
        <v>177.3</v>
      </c>
      <c r="J243">
        <v>145.1</v>
      </c>
      <c r="K243">
        <v>113</v>
      </c>
      <c r="L243">
        <v>80.2</v>
      </c>
    </row>
    <row r="244" spans="1:12" x14ac:dyDescent="0.25">
      <c r="A244" t="s">
        <v>242</v>
      </c>
      <c r="B244" t="s">
        <v>358</v>
      </c>
      <c r="C244" t="s">
        <v>358</v>
      </c>
      <c r="D244" t="s">
        <v>358</v>
      </c>
      <c r="E244" t="s">
        <v>358</v>
      </c>
      <c r="F244" t="s">
        <v>358</v>
      </c>
      <c r="G244" t="s">
        <v>358</v>
      </c>
      <c r="H244" t="s">
        <v>358</v>
      </c>
      <c r="I244" t="s">
        <v>358</v>
      </c>
      <c r="J244" t="s">
        <v>358</v>
      </c>
      <c r="K244" t="s">
        <v>358</v>
      </c>
      <c r="L244" t="s">
        <v>358</v>
      </c>
    </row>
    <row r="245" spans="1:12" x14ac:dyDescent="0.25">
      <c r="A245" t="s">
        <v>243</v>
      </c>
      <c r="B245">
        <v>897.4</v>
      </c>
      <c r="C245">
        <v>298.39999999999998</v>
      </c>
      <c r="D245">
        <v>58</v>
      </c>
      <c r="E245">
        <v>11.3</v>
      </c>
      <c r="F245">
        <v>6</v>
      </c>
      <c r="G245">
        <v>3</v>
      </c>
      <c r="H245">
        <v>96.7</v>
      </c>
      <c r="I245">
        <v>69.900000000000006</v>
      </c>
      <c r="J245">
        <v>34.299999999999997</v>
      </c>
      <c r="K245">
        <v>11.8</v>
      </c>
      <c r="L245">
        <v>10.5</v>
      </c>
    </row>
    <row r="246" spans="1:12" x14ac:dyDescent="0.25">
      <c r="A246" t="s">
        <v>244</v>
      </c>
      <c r="B246" t="s">
        <v>358</v>
      </c>
      <c r="C246" t="s">
        <v>358</v>
      </c>
      <c r="D246" t="s">
        <v>358</v>
      </c>
      <c r="E246" t="s">
        <v>358</v>
      </c>
      <c r="F246" t="s">
        <v>358</v>
      </c>
      <c r="G246" t="s">
        <v>358</v>
      </c>
      <c r="H246" t="s">
        <v>358</v>
      </c>
      <c r="I246" t="s">
        <v>358</v>
      </c>
      <c r="J246" t="s">
        <v>358</v>
      </c>
      <c r="K246" t="s">
        <v>358</v>
      </c>
      <c r="L246" t="s">
        <v>358</v>
      </c>
    </row>
    <row r="247" spans="1:12" x14ac:dyDescent="0.25">
      <c r="A247" t="s">
        <v>245</v>
      </c>
      <c r="B247" t="s">
        <v>358</v>
      </c>
      <c r="C247" t="s">
        <v>358</v>
      </c>
      <c r="D247" t="s">
        <v>358</v>
      </c>
      <c r="E247" t="s">
        <v>358</v>
      </c>
      <c r="F247" t="s">
        <v>358</v>
      </c>
      <c r="G247" t="s">
        <v>358</v>
      </c>
      <c r="H247" t="s">
        <v>358</v>
      </c>
      <c r="I247" t="s">
        <v>358</v>
      </c>
      <c r="J247" t="s">
        <v>358</v>
      </c>
      <c r="K247" t="s">
        <v>358</v>
      </c>
      <c r="L247" t="s">
        <v>358</v>
      </c>
    </row>
    <row r="248" spans="1:12" x14ac:dyDescent="0.25">
      <c r="A248" t="s">
        <v>246</v>
      </c>
      <c r="B248">
        <v>786.2</v>
      </c>
      <c r="C248">
        <v>222.8</v>
      </c>
      <c r="D248">
        <v>79</v>
      </c>
      <c r="E248">
        <v>16.8</v>
      </c>
      <c r="F248">
        <v>3</v>
      </c>
      <c r="G248">
        <v>5</v>
      </c>
      <c r="H248">
        <v>100</v>
      </c>
      <c r="I248">
        <v>89.7</v>
      </c>
      <c r="J248">
        <v>61.2</v>
      </c>
      <c r="K248">
        <v>19.2</v>
      </c>
      <c r="L248">
        <v>13.1</v>
      </c>
    </row>
    <row r="249" spans="1:12" x14ac:dyDescent="0.25">
      <c r="A249" t="s">
        <v>247</v>
      </c>
      <c r="B249">
        <v>699.3</v>
      </c>
      <c r="C249">
        <v>171.7</v>
      </c>
      <c r="D249">
        <v>126</v>
      </c>
      <c r="E249">
        <v>79.3</v>
      </c>
      <c r="F249">
        <v>0</v>
      </c>
      <c r="G249">
        <v>0</v>
      </c>
      <c r="H249">
        <v>100</v>
      </c>
      <c r="I249" t="s">
        <v>358</v>
      </c>
      <c r="J249" t="s">
        <v>358</v>
      </c>
      <c r="K249" t="s">
        <v>358</v>
      </c>
      <c r="L249" t="s">
        <v>358</v>
      </c>
    </row>
    <row r="250" spans="1:12" x14ac:dyDescent="0.25">
      <c r="A250" t="s">
        <v>248</v>
      </c>
      <c r="B250" t="s">
        <v>358</v>
      </c>
      <c r="C250" t="s">
        <v>358</v>
      </c>
      <c r="D250" t="s">
        <v>358</v>
      </c>
      <c r="E250" t="s">
        <v>358</v>
      </c>
      <c r="F250" t="s">
        <v>358</v>
      </c>
      <c r="G250" t="s">
        <v>358</v>
      </c>
      <c r="H250" t="s">
        <v>358</v>
      </c>
      <c r="I250" t="s">
        <v>358</v>
      </c>
      <c r="J250" t="s">
        <v>358</v>
      </c>
      <c r="K250" t="s">
        <v>358</v>
      </c>
      <c r="L250" t="s">
        <v>358</v>
      </c>
    </row>
    <row r="251" spans="1:12" x14ac:dyDescent="0.25">
      <c r="A251" t="s">
        <v>249</v>
      </c>
      <c r="B251">
        <v>726.1</v>
      </c>
      <c r="C251">
        <v>127.9</v>
      </c>
      <c r="D251">
        <v>25.9</v>
      </c>
      <c r="E251">
        <v>22.6</v>
      </c>
      <c r="F251">
        <v>0</v>
      </c>
      <c r="G251">
        <v>0</v>
      </c>
      <c r="H251">
        <v>100</v>
      </c>
      <c r="I251">
        <v>42.9</v>
      </c>
      <c r="J251">
        <v>5.7</v>
      </c>
      <c r="K251">
        <v>28.9</v>
      </c>
      <c r="L251">
        <v>15.1</v>
      </c>
    </row>
    <row r="252" spans="1:12" x14ac:dyDescent="0.25">
      <c r="A252" t="s">
        <v>250</v>
      </c>
      <c r="B252" t="s">
        <v>358</v>
      </c>
      <c r="C252" t="s">
        <v>358</v>
      </c>
      <c r="D252" t="s">
        <v>358</v>
      </c>
      <c r="E252" t="s">
        <v>358</v>
      </c>
      <c r="F252" t="s">
        <v>358</v>
      </c>
      <c r="G252" t="s">
        <v>358</v>
      </c>
      <c r="H252" t="s">
        <v>358</v>
      </c>
      <c r="I252" t="s">
        <v>358</v>
      </c>
      <c r="J252" t="s">
        <v>358</v>
      </c>
      <c r="K252" t="s">
        <v>358</v>
      </c>
      <c r="L252" t="s">
        <v>358</v>
      </c>
    </row>
    <row r="253" spans="1:12" x14ac:dyDescent="0.25">
      <c r="A253" t="s">
        <v>251</v>
      </c>
      <c r="B253" t="s">
        <v>358</v>
      </c>
      <c r="C253" t="s">
        <v>358</v>
      </c>
      <c r="D253" t="s">
        <v>358</v>
      </c>
      <c r="E253" t="s">
        <v>358</v>
      </c>
      <c r="F253" t="s">
        <v>358</v>
      </c>
      <c r="G253" t="s">
        <v>358</v>
      </c>
      <c r="H253" t="s">
        <v>358</v>
      </c>
      <c r="I253" t="s">
        <v>358</v>
      </c>
      <c r="J253" t="s">
        <v>358</v>
      </c>
      <c r="K253" t="s">
        <v>358</v>
      </c>
      <c r="L253" t="s">
        <v>358</v>
      </c>
    </row>
    <row r="254" spans="1:12" x14ac:dyDescent="0.25">
      <c r="A254" t="s">
        <v>252</v>
      </c>
      <c r="B254" t="s">
        <v>358</v>
      </c>
      <c r="C254" t="s">
        <v>358</v>
      </c>
      <c r="D254" t="s">
        <v>358</v>
      </c>
      <c r="E254" t="s">
        <v>358</v>
      </c>
      <c r="F254" t="s">
        <v>358</v>
      </c>
      <c r="G254" t="s">
        <v>358</v>
      </c>
      <c r="H254" t="s">
        <v>358</v>
      </c>
      <c r="I254" t="s">
        <v>358</v>
      </c>
      <c r="J254" t="s">
        <v>358</v>
      </c>
      <c r="K254" t="s">
        <v>358</v>
      </c>
      <c r="L254" t="s">
        <v>358</v>
      </c>
    </row>
    <row r="255" spans="1:12" x14ac:dyDescent="0.25">
      <c r="A255" t="s">
        <v>253</v>
      </c>
      <c r="B255" t="s">
        <v>358</v>
      </c>
      <c r="C255" t="s">
        <v>358</v>
      </c>
      <c r="D255" t="s">
        <v>358</v>
      </c>
      <c r="E255" t="s">
        <v>358</v>
      </c>
      <c r="F255" t="s">
        <v>358</v>
      </c>
      <c r="G255" t="s">
        <v>358</v>
      </c>
      <c r="H255" t="s">
        <v>358</v>
      </c>
      <c r="I255" t="s">
        <v>358</v>
      </c>
      <c r="J255" t="s">
        <v>358</v>
      </c>
      <c r="K255" t="s">
        <v>358</v>
      </c>
      <c r="L255" t="s">
        <v>358</v>
      </c>
    </row>
    <row r="256" spans="1:12" x14ac:dyDescent="0.25">
      <c r="A256" t="s">
        <v>254</v>
      </c>
      <c r="B256" t="s">
        <v>358</v>
      </c>
      <c r="C256" t="s">
        <v>358</v>
      </c>
      <c r="D256" t="s">
        <v>358</v>
      </c>
      <c r="E256" t="s">
        <v>358</v>
      </c>
      <c r="F256" t="s">
        <v>358</v>
      </c>
      <c r="G256" t="s">
        <v>358</v>
      </c>
      <c r="H256" t="s">
        <v>358</v>
      </c>
      <c r="I256" t="s">
        <v>358</v>
      </c>
      <c r="J256" t="s">
        <v>358</v>
      </c>
      <c r="K256" t="s">
        <v>358</v>
      </c>
      <c r="L256" t="s">
        <v>358</v>
      </c>
    </row>
    <row r="257" spans="1:12" x14ac:dyDescent="0.25">
      <c r="A257" t="s">
        <v>255</v>
      </c>
      <c r="B257">
        <v>740.2</v>
      </c>
      <c r="C257">
        <v>213.9</v>
      </c>
      <c r="D257">
        <v>179</v>
      </c>
      <c r="E257">
        <v>20.7</v>
      </c>
      <c r="F257">
        <v>1.3</v>
      </c>
      <c r="G257">
        <v>0.1</v>
      </c>
      <c r="H257">
        <v>100</v>
      </c>
      <c r="I257">
        <v>179.4</v>
      </c>
      <c r="J257">
        <v>180</v>
      </c>
      <c r="K257">
        <v>20.7</v>
      </c>
      <c r="L257">
        <v>20.8</v>
      </c>
    </row>
    <row r="258" spans="1:12" x14ac:dyDescent="0.25">
      <c r="A258" t="s">
        <v>256</v>
      </c>
      <c r="B258" t="s">
        <v>358</v>
      </c>
      <c r="C258" t="s">
        <v>358</v>
      </c>
      <c r="D258" t="s">
        <v>358</v>
      </c>
      <c r="E258" t="s">
        <v>358</v>
      </c>
      <c r="F258" t="s">
        <v>358</v>
      </c>
      <c r="G258" t="s">
        <v>358</v>
      </c>
      <c r="H258" t="s">
        <v>358</v>
      </c>
      <c r="I258" t="s">
        <v>358</v>
      </c>
      <c r="J258" t="s">
        <v>358</v>
      </c>
      <c r="K258" t="s">
        <v>358</v>
      </c>
      <c r="L258" t="s">
        <v>358</v>
      </c>
    </row>
    <row r="259" spans="1:12" x14ac:dyDescent="0.25">
      <c r="A259" t="s">
        <v>257</v>
      </c>
      <c r="B259">
        <v>925.35</v>
      </c>
      <c r="C259">
        <v>197.02</v>
      </c>
      <c r="D259">
        <v>96.4</v>
      </c>
      <c r="E259">
        <v>23.5</v>
      </c>
      <c r="F259">
        <v>5.3</v>
      </c>
      <c r="G259">
        <v>1.4</v>
      </c>
      <c r="H259">
        <v>99.5</v>
      </c>
      <c r="I259">
        <v>115.5</v>
      </c>
      <c r="J259">
        <v>58</v>
      </c>
      <c r="K259">
        <v>28.2</v>
      </c>
      <c r="L259">
        <v>14.2</v>
      </c>
    </row>
    <row r="260" spans="1:12" x14ac:dyDescent="0.25">
      <c r="A260" t="s">
        <v>258</v>
      </c>
      <c r="B260" t="s">
        <v>358</v>
      </c>
      <c r="C260" t="s">
        <v>358</v>
      </c>
      <c r="D260" t="s">
        <v>358</v>
      </c>
      <c r="E260" t="s">
        <v>358</v>
      </c>
      <c r="F260" t="s">
        <v>358</v>
      </c>
      <c r="G260" t="s">
        <v>358</v>
      </c>
      <c r="H260" t="s">
        <v>358</v>
      </c>
      <c r="I260" t="s">
        <v>358</v>
      </c>
      <c r="J260" t="s">
        <v>358</v>
      </c>
      <c r="K260" t="s">
        <v>358</v>
      </c>
      <c r="L260" t="s">
        <v>358</v>
      </c>
    </row>
    <row r="261" spans="1:12" x14ac:dyDescent="0.25">
      <c r="A261" t="s">
        <v>259</v>
      </c>
      <c r="B261">
        <v>564.63</v>
      </c>
      <c r="C261">
        <v>227.34</v>
      </c>
      <c r="D261">
        <v>106.1</v>
      </c>
      <c r="E261">
        <v>37.6</v>
      </c>
      <c r="F261">
        <v>2</v>
      </c>
      <c r="G261">
        <v>1</v>
      </c>
      <c r="H261">
        <v>100</v>
      </c>
      <c r="I261">
        <v>106.1</v>
      </c>
      <c r="J261">
        <v>93.3</v>
      </c>
      <c r="K261">
        <v>39.200000000000003</v>
      </c>
      <c r="L261">
        <v>33</v>
      </c>
    </row>
    <row r="262" spans="1:12" x14ac:dyDescent="0.25">
      <c r="A262" t="s">
        <v>260</v>
      </c>
      <c r="B262">
        <v>658</v>
      </c>
      <c r="C262">
        <v>254.1</v>
      </c>
      <c r="D262">
        <v>156</v>
      </c>
      <c r="E262">
        <v>32.799999999999997</v>
      </c>
      <c r="F262">
        <v>3.8</v>
      </c>
      <c r="G262">
        <v>1.3</v>
      </c>
      <c r="H262">
        <v>100</v>
      </c>
      <c r="I262">
        <v>213.5</v>
      </c>
      <c r="J262">
        <v>106.7</v>
      </c>
      <c r="K262">
        <v>44.8</v>
      </c>
      <c r="L262">
        <v>22.4</v>
      </c>
    </row>
    <row r="263" spans="1:12" x14ac:dyDescent="0.25">
      <c r="A263" t="s">
        <v>261</v>
      </c>
      <c r="B263">
        <v>608.29999999999995</v>
      </c>
      <c r="C263">
        <v>248.3</v>
      </c>
      <c r="D263">
        <v>163</v>
      </c>
      <c r="E263">
        <v>27.9</v>
      </c>
      <c r="F263" t="s">
        <v>358</v>
      </c>
      <c r="G263" t="s">
        <v>358</v>
      </c>
      <c r="H263">
        <v>100</v>
      </c>
      <c r="I263">
        <v>288</v>
      </c>
      <c r="J263">
        <v>36.6</v>
      </c>
      <c r="K263">
        <v>45.9</v>
      </c>
      <c r="L263">
        <v>9.6999999999999993</v>
      </c>
    </row>
    <row r="264" spans="1:12" x14ac:dyDescent="0.25">
      <c r="A264" t="s">
        <v>262</v>
      </c>
      <c r="B264" t="s">
        <v>358</v>
      </c>
      <c r="C264" t="s">
        <v>358</v>
      </c>
      <c r="D264" t="s">
        <v>358</v>
      </c>
      <c r="E264" t="s">
        <v>358</v>
      </c>
      <c r="F264" t="s">
        <v>358</v>
      </c>
      <c r="G264" t="s">
        <v>358</v>
      </c>
      <c r="H264" t="s">
        <v>358</v>
      </c>
      <c r="I264" t="s">
        <v>358</v>
      </c>
      <c r="J264" t="s">
        <v>358</v>
      </c>
      <c r="K264" t="s">
        <v>358</v>
      </c>
      <c r="L264" t="s">
        <v>358</v>
      </c>
    </row>
    <row r="265" spans="1:12" x14ac:dyDescent="0.25">
      <c r="A265" t="s">
        <v>263</v>
      </c>
      <c r="B265">
        <v>327.2</v>
      </c>
      <c r="C265" t="s">
        <v>358</v>
      </c>
      <c r="D265">
        <v>81</v>
      </c>
      <c r="E265">
        <v>38.200000000000003</v>
      </c>
      <c r="F265">
        <v>1.9</v>
      </c>
      <c r="G265">
        <v>4.7</v>
      </c>
      <c r="H265" t="s">
        <v>358</v>
      </c>
      <c r="I265" t="s">
        <v>358</v>
      </c>
      <c r="J265" t="s">
        <v>358</v>
      </c>
      <c r="K265" t="s">
        <v>358</v>
      </c>
      <c r="L265" t="s">
        <v>358</v>
      </c>
    </row>
    <row r="266" spans="1:12" x14ac:dyDescent="0.25">
      <c r="A266" t="s">
        <v>264</v>
      </c>
      <c r="B266">
        <v>773.8</v>
      </c>
      <c r="C266">
        <v>223.9</v>
      </c>
      <c r="D266">
        <v>99</v>
      </c>
      <c r="E266">
        <v>27.2</v>
      </c>
      <c r="F266">
        <v>1</v>
      </c>
      <c r="G266">
        <v>0.1</v>
      </c>
      <c r="H266">
        <v>80.2</v>
      </c>
      <c r="I266">
        <v>85.2</v>
      </c>
      <c r="J266">
        <v>124.3</v>
      </c>
      <c r="K266">
        <v>23.4</v>
      </c>
      <c r="L266">
        <v>34.200000000000003</v>
      </c>
    </row>
    <row r="267" spans="1:12" x14ac:dyDescent="0.25">
      <c r="A267" t="s">
        <v>265</v>
      </c>
      <c r="B267" t="s">
        <v>358</v>
      </c>
      <c r="C267" t="s">
        <v>358</v>
      </c>
      <c r="D267" t="s">
        <v>358</v>
      </c>
      <c r="E267" t="s">
        <v>358</v>
      </c>
      <c r="F267" t="s">
        <v>358</v>
      </c>
      <c r="G267" t="s">
        <v>358</v>
      </c>
      <c r="H267" t="s">
        <v>358</v>
      </c>
      <c r="I267" t="s">
        <v>358</v>
      </c>
      <c r="J267" t="s">
        <v>358</v>
      </c>
      <c r="K267" t="s">
        <v>358</v>
      </c>
      <c r="L267" t="s">
        <v>358</v>
      </c>
    </row>
    <row r="268" spans="1:12" x14ac:dyDescent="0.25">
      <c r="A268" t="s">
        <v>266</v>
      </c>
      <c r="B268">
        <v>762.26</v>
      </c>
      <c r="C268">
        <v>306.39999999999998</v>
      </c>
      <c r="D268">
        <v>79</v>
      </c>
      <c r="E268" t="s">
        <v>358</v>
      </c>
      <c r="F268">
        <v>2.2999999999999998</v>
      </c>
      <c r="G268">
        <v>0.1</v>
      </c>
      <c r="H268" t="s">
        <v>358</v>
      </c>
      <c r="I268">
        <v>79</v>
      </c>
      <c r="J268">
        <v>79</v>
      </c>
      <c r="K268" t="s">
        <v>358</v>
      </c>
      <c r="L268" t="s">
        <v>358</v>
      </c>
    </row>
    <row r="269" spans="1:12" x14ac:dyDescent="0.25">
      <c r="A269" t="s">
        <v>267</v>
      </c>
      <c r="B269">
        <v>469.39</v>
      </c>
      <c r="C269">
        <v>309.12</v>
      </c>
      <c r="D269">
        <v>70.5</v>
      </c>
      <c r="E269">
        <v>39.6</v>
      </c>
      <c r="F269">
        <v>2.1</v>
      </c>
      <c r="G269">
        <v>2.5</v>
      </c>
      <c r="H269">
        <v>85</v>
      </c>
      <c r="I269">
        <v>75.400000000000006</v>
      </c>
      <c r="J269">
        <v>55.8</v>
      </c>
      <c r="K269">
        <v>34.4</v>
      </c>
      <c r="L269">
        <v>54.9</v>
      </c>
    </row>
    <row r="270" spans="1:12" x14ac:dyDescent="0.25">
      <c r="A270" t="s">
        <v>268</v>
      </c>
      <c r="B270" t="s">
        <v>358</v>
      </c>
      <c r="C270" t="s">
        <v>358</v>
      </c>
      <c r="D270" t="s">
        <v>358</v>
      </c>
      <c r="E270" t="s">
        <v>358</v>
      </c>
      <c r="F270" t="s">
        <v>358</v>
      </c>
      <c r="G270" t="s">
        <v>358</v>
      </c>
      <c r="H270" t="s">
        <v>358</v>
      </c>
      <c r="I270" t="s">
        <v>358</v>
      </c>
      <c r="J270" t="s">
        <v>358</v>
      </c>
      <c r="K270" t="s">
        <v>358</v>
      </c>
      <c r="L270" t="s">
        <v>358</v>
      </c>
    </row>
    <row r="271" spans="1:12" x14ac:dyDescent="0.25">
      <c r="A271" t="s">
        <v>269</v>
      </c>
      <c r="B271" t="s">
        <v>358</v>
      </c>
      <c r="C271" t="s">
        <v>358</v>
      </c>
      <c r="D271" t="s">
        <v>358</v>
      </c>
      <c r="E271" t="s">
        <v>358</v>
      </c>
      <c r="F271" t="s">
        <v>358</v>
      </c>
      <c r="G271" t="s">
        <v>358</v>
      </c>
      <c r="H271" t="s">
        <v>358</v>
      </c>
      <c r="I271" t="s">
        <v>358</v>
      </c>
      <c r="J271" t="s">
        <v>358</v>
      </c>
      <c r="K271" t="s">
        <v>358</v>
      </c>
      <c r="L271" t="s">
        <v>358</v>
      </c>
    </row>
    <row r="272" spans="1:12" x14ac:dyDescent="0.25">
      <c r="A272" t="s">
        <v>270</v>
      </c>
      <c r="B272">
        <v>813.72</v>
      </c>
      <c r="C272">
        <v>311.23</v>
      </c>
      <c r="D272">
        <v>99.9</v>
      </c>
      <c r="E272">
        <v>37.700000000000003</v>
      </c>
      <c r="F272">
        <v>2</v>
      </c>
      <c r="G272">
        <v>9</v>
      </c>
      <c r="H272">
        <v>100</v>
      </c>
      <c r="I272">
        <v>97.8</v>
      </c>
      <c r="J272">
        <v>105.2</v>
      </c>
      <c r="K272">
        <v>36.9</v>
      </c>
      <c r="L272">
        <v>39.700000000000003</v>
      </c>
    </row>
    <row r="273" spans="1:12" x14ac:dyDescent="0.25">
      <c r="A273" t="s">
        <v>271</v>
      </c>
      <c r="B273" t="s">
        <v>358</v>
      </c>
      <c r="C273" t="s">
        <v>358</v>
      </c>
      <c r="D273" t="s">
        <v>358</v>
      </c>
      <c r="E273" t="s">
        <v>358</v>
      </c>
      <c r="F273" t="s">
        <v>358</v>
      </c>
      <c r="G273" t="s">
        <v>358</v>
      </c>
      <c r="H273" t="s">
        <v>358</v>
      </c>
      <c r="I273" t="s">
        <v>358</v>
      </c>
      <c r="J273" t="s">
        <v>358</v>
      </c>
      <c r="K273" t="s">
        <v>358</v>
      </c>
      <c r="L273" t="s">
        <v>358</v>
      </c>
    </row>
    <row r="274" spans="1:12" x14ac:dyDescent="0.25">
      <c r="A274" t="s">
        <v>272</v>
      </c>
      <c r="B274" t="s">
        <v>358</v>
      </c>
      <c r="C274" t="s">
        <v>358</v>
      </c>
      <c r="D274" t="s">
        <v>358</v>
      </c>
      <c r="E274" t="s">
        <v>358</v>
      </c>
      <c r="F274" t="s">
        <v>358</v>
      </c>
      <c r="G274" t="s">
        <v>358</v>
      </c>
      <c r="H274" t="s">
        <v>358</v>
      </c>
      <c r="I274" t="s">
        <v>358</v>
      </c>
      <c r="J274" t="s">
        <v>358</v>
      </c>
      <c r="K274" t="s">
        <v>358</v>
      </c>
      <c r="L274" t="s">
        <v>358</v>
      </c>
    </row>
    <row r="275" spans="1:12" x14ac:dyDescent="0.25">
      <c r="A275" t="s">
        <v>273</v>
      </c>
      <c r="B275">
        <v>1419</v>
      </c>
      <c r="C275">
        <v>130.9</v>
      </c>
      <c r="D275">
        <v>113</v>
      </c>
      <c r="E275">
        <v>20.5</v>
      </c>
      <c r="F275">
        <v>4</v>
      </c>
      <c r="G275">
        <v>14</v>
      </c>
      <c r="H275">
        <v>100</v>
      </c>
      <c r="I275">
        <v>151</v>
      </c>
      <c r="J275">
        <v>19.7</v>
      </c>
      <c r="K275">
        <v>27.3</v>
      </c>
      <c r="L275">
        <v>3.6</v>
      </c>
    </row>
    <row r="276" spans="1:12" x14ac:dyDescent="0.25">
      <c r="A276" t="s">
        <v>274</v>
      </c>
      <c r="B276">
        <v>587.26</v>
      </c>
      <c r="C276">
        <v>235.76</v>
      </c>
      <c r="D276">
        <v>69</v>
      </c>
      <c r="E276">
        <v>13.7</v>
      </c>
      <c r="F276">
        <v>2</v>
      </c>
      <c r="G276">
        <v>2.5</v>
      </c>
      <c r="H276">
        <v>100</v>
      </c>
      <c r="I276">
        <v>67.8</v>
      </c>
      <c r="J276">
        <v>73</v>
      </c>
      <c r="K276">
        <v>13.4</v>
      </c>
      <c r="L276">
        <v>14.4</v>
      </c>
    </row>
    <row r="277" spans="1:12" x14ac:dyDescent="0.25">
      <c r="A277" t="s">
        <v>275</v>
      </c>
      <c r="B277">
        <v>667</v>
      </c>
      <c r="C277" t="s">
        <v>358</v>
      </c>
      <c r="D277">
        <v>63.1</v>
      </c>
      <c r="E277">
        <v>32.1</v>
      </c>
      <c r="F277">
        <v>3.4</v>
      </c>
      <c r="G277">
        <v>15.3</v>
      </c>
      <c r="H277">
        <v>92.5</v>
      </c>
      <c r="I277">
        <v>63.1</v>
      </c>
      <c r="J277">
        <v>63.1</v>
      </c>
      <c r="K277">
        <v>32.1</v>
      </c>
      <c r="L277">
        <v>32.1</v>
      </c>
    </row>
    <row r="278" spans="1:12" x14ac:dyDescent="0.25">
      <c r="A278" t="s">
        <v>276</v>
      </c>
      <c r="B278" t="s">
        <v>358</v>
      </c>
      <c r="C278" t="s">
        <v>358</v>
      </c>
      <c r="D278" t="s">
        <v>358</v>
      </c>
      <c r="E278" t="s">
        <v>358</v>
      </c>
      <c r="F278" t="s">
        <v>358</v>
      </c>
      <c r="G278" t="s">
        <v>358</v>
      </c>
      <c r="H278" t="s">
        <v>358</v>
      </c>
      <c r="I278" t="s">
        <v>358</v>
      </c>
      <c r="J278" t="s">
        <v>358</v>
      </c>
      <c r="K278" t="s">
        <v>358</v>
      </c>
      <c r="L278" t="s">
        <v>358</v>
      </c>
    </row>
    <row r="279" spans="1:12" x14ac:dyDescent="0.25">
      <c r="A279" t="s">
        <v>277</v>
      </c>
      <c r="B279">
        <v>529.5</v>
      </c>
      <c r="C279">
        <v>118.2</v>
      </c>
      <c r="D279">
        <v>67</v>
      </c>
      <c r="E279">
        <v>38.799999999999997</v>
      </c>
      <c r="F279">
        <v>2.1</v>
      </c>
      <c r="G279">
        <v>3.6</v>
      </c>
      <c r="H279">
        <v>100</v>
      </c>
      <c r="I279">
        <v>74.900000000000006</v>
      </c>
      <c r="J279">
        <v>43.5</v>
      </c>
      <c r="K279">
        <v>43.3</v>
      </c>
      <c r="L279">
        <v>26.1</v>
      </c>
    </row>
    <row r="280" spans="1:12" x14ac:dyDescent="0.25">
      <c r="A280" t="s">
        <v>278</v>
      </c>
      <c r="B280">
        <v>435.5</v>
      </c>
      <c r="C280">
        <v>189.3</v>
      </c>
      <c r="D280">
        <v>61.9</v>
      </c>
      <c r="E280">
        <v>11.7</v>
      </c>
      <c r="F280">
        <v>5</v>
      </c>
      <c r="G280">
        <v>1</v>
      </c>
      <c r="H280">
        <v>98</v>
      </c>
      <c r="I280">
        <v>52.8</v>
      </c>
      <c r="J280">
        <v>28.3</v>
      </c>
      <c r="K280">
        <v>13.1</v>
      </c>
      <c r="L280">
        <v>9.5</v>
      </c>
    </row>
    <row r="281" spans="1:12" x14ac:dyDescent="0.25">
      <c r="A281" t="s">
        <v>279</v>
      </c>
      <c r="B281">
        <v>738.81</v>
      </c>
      <c r="C281">
        <v>357.1</v>
      </c>
      <c r="D281">
        <v>94.5</v>
      </c>
      <c r="E281">
        <v>16.7</v>
      </c>
      <c r="F281">
        <v>4</v>
      </c>
      <c r="G281">
        <v>0</v>
      </c>
      <c r="H281">
        <v>100</v>
      </c>
      <c r="I281">
        <v>103</v>
      </c>
      <c r="J281">
        <v>54.2</v>
      </c>
      <c r="K281">
        <v>16.600000000000001</v>
      </c>
      <c r="L281">
        <v>17.2</v>
      </c>
    </row>
    <row r="282" spans="1:12" x14ac:dyDescent="0.25">
      <c r="A282" t="s">
        <v>280</v>
      </c>
      <c r="B282" t="s">
        <v>358</v>
      </c>
      <c r="C282" t="s">
        <v>358</v>
      </c>
      <c r="D282" t="s">
        <v>358</v>
      </c>
      <c r="E282" t="s">
        <v>358</v>
      </c>
      <c r="F282" t="s">
        <v>358</v>
      </c>
      <c r="G282" t="s">
        <v>358</v>
      </c>
      <c r="H282" t="s">
        <v>358</v>
      </c>
      <c r="I282" t="s">
        <v>358</v>
      </c>
      <c r="J282" t="s">
        <v>358</v>
      </c>
      <c r="K282" t="s">
        <v>358</v>
      </c>
      <c r="L282" t="s">
        <v>358</v>
      </c>
    </row>
    <row r="283" spans="1:12" x14ac:dyDescent="0.25">
      <c r="A283" t="s">
        <v>281</v>
      </c>
      <c r="B283">
        <v>591.4</v>
      </c>
      <c r="C283">
        <v>142.9</v>
      </c>
      <c r="D283">
        <v>113</v>
      </c>
      <c r="E283">
        <v>39.299999999999997</v>
      </c>
      <c r="F283">
        <v>1.7</v>
      </c>
      <c r="G283">
        <v>0.1</v>
      </c>
      <c r="H283">
        <v>100</v>
      </c>
      <c r="I283">
        <v>139.6</v>
      </c>
      <c r="J283">
        <v>77.3</v>
      </c>
      <c r="K283">
        <v>36.200000000000003</v>
      </c>
      <c r="L283">
        <v>43.5</v>
      </c>
    </row>
    <row r="284" spans="1:12" x14ac:dyDescent="0.25">
      <c r="A284" t="s">
        <v>282</v>
      </c>
      <c r="B284" t="s">
        <v>358</v>
      </c>
      <c r="C284" t="s">
        <v>358</v>
      </c>
      <c r="D284" t="s">
        <v>358</v>
      </c>
      <c r="E284" t="s">
        <v>358</v>
      </c>
      <c r="F284" t="s">
        <v>358</v>
      </c>
      <c r="G284" t="s">
        <v>358</v>
      </c>
      <c r="H284" t="s">
        <v>358</v>
      </c>
      <c r="I284" t="s">
        <v>358</v>
      </c>
      <c r="J284" t="s">
        <v>358</v>
      </c>
      <c r="K284" t="s">
        <v>358</v>
      </c>
      <c r="L284" t="s">
        <v>358</v>
      </c>
    </row>
    <row r="285" spans="1:12" x14ac:dyDescent="0.25">
      <c r="A285" t="s">
        <v>283</v>
      </c>
      <c r="B285">
        <v>709.68</v>
      </c>
      <c r="C285">
        <v>150.54</v>
      </c>
      <c r="D285">
        <v>198</v>
      </c>
      <c r="E285">
        <v>72.900000000000006</v>
      </c>
      <c r="F285">
        <v>1.3</v>
      </c>
      <c r="G285">
        <v>1.2</v>
      </c>
      <c r="H285" t="s">
        <v>358</v>
      </c>
      <c r="I285" t="s">
        <v>358</v>
      </c>
      <c r="J285" t="s">
        <v>358</v>
      </c>
      <c r="K285" t="s">
        <v>358</v>
      </c>
      <c r="L285" t="s">
        <v>358</v>
      </c>
    </row>
    <row r="286" spans="1:12" x14ac:dyDescent="0.25">
      <c r="A286" t="s">
        <v>284</v>
      </c>
      <c r="B286">
        <v>262.60000000000002</v>
      </c>
      <c r="C286">
        <v>192.7</v>
      </c>
      <c r="D286">
        <v>99</v>
      </c>
      <c r="E286">
        <v>65.900000000000006</v>
      </c>
      <c r="F286">
        <v>2.1</v>
      </c>
      <c r="G286">
        <v>1.1000000000000001</v>
      </c>
      <c r="H286">
        <v>94.5</v>
      </c>
      <c r="I286">
        <v>123.5</v>
      </c>
      <c r="J286">
        <v>52.7</v>
      </c>
      <c r="K286">
        <v>82.5</v>
      </c>
      <c r="L286">
        <v>35.200000000000003</v>
      </c>
    </row>
    <row r="287" spans="1:12" x14ac:dyDescent="0.25">
      <c r="A287" t="s">
        <v>285</v>
      </c>
      <c r="B287">
        <v>1017.14</v>
      </c>
      <c r="C287">
        <v>352.88</v>
      </c>
      <c r="D287">
        <v>97.7</v>
      </c>
      <c r="E287">
        <v>49.4</v>
      </c>
      <c r="F287">
        <v>3.9</v>
      </c>
      <c r="G287">
        <v>3.6</v>
      </c>
      <c r="H287">
        <v>95.6</v>
      </c>
      <c r="I287">
        <v>97.7</v>
      </c>
      <c r="J287">
        <v>97.7</v>
      </c>
      <c r="K287">
        <v>49.4</v>
      </c>
      <c r="L287">
        <v>49.4</v>
      </c>
    </row>
    <row r="288" spans="1:12" x14ac:dyDescent="0.25">
      <c r="A288" t="s">
        <v>286</v>
      </c>
      <c r="B288" t="s">
        <v>358</v>
      </c>
      <c r="C288" t="s">
        <v>358</v>
      </c>
      <c r="D288" t="s">
        <v>358</v>
      </c>
      <c r="E288" t="s">
        <v>358</v>
      </c>
      <c r="F288" t="s">
        <v>358</v>
      </c>
      <c r="G288" t="s">
        <v>358</v>
      </c>
      <c r="H288" t="s">
        <v>358</v>
      </c>
      <c r="I288" t="s">
        <v>358</v>
      </c>
      <c r="J288" t="s">
        <v>358</v>
      </c>
      <c r="K288" t="s">
        <v>358</v>
      </c>
      <c r="L288" t="s">
        <v>358</v>
      </c>
    </row>
    <row r="289" spans="1:12" x14ac:dyDescent="0.25">
      <c r="A289" t="s">
        <v>287</v>
      </c>
      <c r="B289" t="s">
        <v>358</v>
      </c>
      <c r="C289" t="s">
        <v>358</v>
      </c>
      <c r="D289" t="s">
        <v>358</v>
      </c>
      <c r="E289" t="s">
        <v>358</v>
      </c>
      <c r="F289" t="s">
        <v>358</v>
      </c>
      <c r="G289" t="s">
        <v>358</v>
      </c>
      <c r="H289" t="s">
        <v>358</v>
      </c>
      <c r="I289" t="s">
        <v>358</v>
      </c>
      <c r="J289" t="s">
        <v>358</v>
      </c>
      <c r="K289" t="s">
        <v>358</v>
      </c>
      <c r="L289" t="s">
        <v>358</v>
      </c>
    </row>
    <row r="290" spans="1:12" x14ac:dyDescent="0.25">
      <c r="A290" t="s">
        <v>288</v>
      </c>
      <c r="B290" t="s">
        <v>358</v>
      </c>
      <c r="C290" t="s">
        <v>358</v>
      </c>
      <c r="D290" t="s">
        <v>358</v>
      </c>
      <c r="E290" t="s">
        <v>358</v>
      </c>
      <c r="F290" t="s">
        <v>358</v>
      </c>
      <c r="G290" t="s">
        <v>358</v>
      </c>
      <c r="H290" t="s">
        <v>358</v>
      </c>
      <c r="I290" t="s">
        <v>358</v>
      </c>
      <c r="J290" t="s">
        <v>358</v>
      </c>
      <c r="K290" t="s">
        <v>358</v>
      </c>
      <c r="L290" t="s">
        <v>358</v>
      </c>
    </row>
    <row r="291" spans="1:12" x14ac:dyDescent="0.25">
      <c r="A291" t="s">
        <v>289</v>
      </c>
      <c r="B291" t="s">
        <v>358</v>
      </c>
      <c r="C291" t="s">
        <v>358</v>
      </c>
      <c r="D291" t="s">
        <v>358</v>
      </c>
      <c r="E291" t="s">
        <v>358</v>
      </c>
      <c r="F291" t="s">
        <v>358</v>
      </c>
      <c r="G291" t="s">
        <v>358</v>
      </c>
      <c r="H291" t="s">
        <v>358</v>
      </c>
      <c r="I291" t="s">
        <v>358</v>
      </c>
      <c r="J291" t="s">
        <v>358</v>
      </c>
      <c r="K291" t="s">
        <v>358</v>
      </c>
      <c r="L291" t="s">
        <v>358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Start</vt:lpstr>
      <vt:lpstr>Ifyllnadsformulär</vt:lpstr>
      <vt:lpstr>Samtliga resultat för inmatning</vt:lpstr>
      <vt:lpstr>Bilaga - Nyckeltalslista</vt:lpstr>
      <vt:lpstr>Kommuner</vt:lpstr>
      <vt:lpstr>NVDB</vt:lpstr>
      <vt:lpstr>Föregående år</vt:lpstr>
    </vt:vector>
  </TitlesOfParts>
  <Company>Learningpoint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Larsson Madeleine</dc:creator>
  <cp:lastModifiedBy>Hemmendorff Anders</cp:lastModifiedBy>
  <dcterms:created xsi:type="dcterms:W3CDTF">2012-03-28T06:48:30Z</dcterms:created>
  <dcterms:modified xsi:type="dcterms:W3CDTF">2024-02-15T10:25:20Z</dcterms:modified>
</cp:coreProperties>
</file>